
<file path=[Content_Types].xml><?xml version="1.0" encoding="utf-8"?>
<Types xmlns="http://schemas.openxmlformats.org/package/2006/content-types">
  <Default Extension="png" ContentType="image/pn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sheets>
    <sheet name="chat" sheetId="4" state="visible" r:id="rId1"/>
    <sheet name="castor" sheetId="5" state="visible" r:id="rId2"/>
    <sheet name="pmc" sheetId="6" state="visible" r:id="rId3"/>
    <sheet name="loup" sheetId="7" state="visible" r:id="rId4"/>
    <sheet name="becasse" sheetId="8" state="visible" r:id="rId5"/>
    <sheet name="poissons" sheetId="9" state="visible" r:id="rId6"/>
    <sheet name="macroinvertebres" sheetId="10" state="visible" r:id="rId7"/>
    <sheet name="diatomees" sheetId="11" state="visible" r:id="rId8"/>
    <sheet name="macrophytes" sheetId="12" state="visible" r:id="rId9"/>
    <sheet name="onde" sheetId="13" state="visible" r:id="rId10"/>
    <sheet name="roe" sheetId="14" state="visible" r:id="rId11"/>
    <sheet name="bocage" sheetId="15" state="visible" r:id="rId12"/>
  </sheets>
  <extLst>
    <ext uri="GoogleSheetsCustomDataVersion2">
      <go:sheetsCustomData xmlns:go="http://customooxmlschemas.google.com/" r:id="rId19" roundtripDataChecksum="YPS6cMPLBqPS/e7LqbNIAvHHPtdNK8r77XKBmyWKg/c="/>
    </ext>
  </extLst>
</workbook>
</file>

<file path=xl/sharedStrings.xml><?xml version="1.0" encoding="utf-8"?>
<sst xmlns="http://schemas.openxmlformats.org/spreadsheetml/2006/main" count="399" uniqueCount="399">
  <si>
    <t>Suivis Connaissances dans les Directions Régionales de l'OFB</t>
  </si>
  <si>
    <t>Ce fichier contient les informations nécessaires à l'alimentation d'un site web synthétisant les informations sur les suivis connaissances à l'OFB</t>
  </si>
  <si>
    <r>
      <rPr>
        <rFont val="Calibri"/>
        <color theme="1"/>
        <sz val="11.0"/>
      </rPr>
      <t xml:space="preserve">Ce fichier, fournit avec le </t>
    </r>
    <r>
      <rPr>
        <rFont val="Calibri"/>
        <color rgb="FF1155CC"/>
        <sz val="11.0"/>
        <u/>
      </rPr>
      <t>package R {FichesSRC}</t>
    </r>
    <r>
      <rPr>
        <rFont val="Calibri"/>
        <color theme="1"/>
        <sz val="11.0"/>
      </rPr>
      <t xml:space="preserve"> ne contient que les onglets </t>
    </r>
    <r>
      <rPr>
        <rFont val="Calibri"/>
        <i/>
        <color theme="1"/>
        <sz val="11.0"/>
      </rPr>
      <t>README</t>
    </r>
    <r>
      <rPr>
        <rFont val="Calibri"/>
        <color theme="1"/>
        <sz val="11.0"/>
      </rPr>
      <t xml:space="preserve">, </t>
    </r>
    <r>
      <rPr>
        <rFont val="Calibri"/>
        <i/>
        <color theme="1"/>
        <sz val="11.0"/>
      </rPr>
      <t>suivis</t>
    </r>
    <r>
      <rPr>
        <rFont val="Calibri"/>
        <color theme="1"/>
        <sz val="11.0"/>
      </rPr>
      <t xml:space="preserve"> et </t>
    </r>
    <r>
      <rPr>
        <rFont val="Calibri"/>
        <i/>
        <color theme="1"/>
        <sz val="11.0"/>
      </rPr>
      <t>modele</t>
    </r>
    <r>
      <rPr>
        <rFont val="Calibri"/>
        <color theme="1"/>
        <sz val="11.0"/>
      </rPr>
      <t>. Il peut être utiliser localement ou déployé sur Google Sheets. Il sera ensuite modifié manuellement en ajoutant et complétant un onglet par suivi.</t>
    </r>
  </si>
  <si>
    <r>
      <rPr>
        <rFont val="Calibri"/>
        <color theme="1"/>
        <sz val="11.0"/>
      </rPr>
      <t xml:space="preserve">L'onglet </t>
    </r>
    <r>
      <rPr>
        <rFont val="Calibri"/>
        <i/>
        <color theme="1"/>
        <sz val="11.0"/>
      </rPr>
      <t>suivi</t>
    </r>
    <r>
      <rPr>
        <rFont val="Calibri"/>
        <color theme="1"/>
        <sz val="11.0"/>
      </rPr>
      <t xml:space="preserve"> contient la liste des suivis pour lesquels une fiche a été rédigée et </t>
    </r>
    <r>
      <rPr>
        <rFont val="Calibri"/>
        <b/>
        <color theme="1"/>
        <sz val="11.0"/>
      </rPr>
      <t>si cette fiche est prête pour être publiée sur le site web (oui/non)</t>
    </r>
    <r>
      <rPr>
        <rFont val="Calibri"/>
        <color theme="1"/>
        <sz val="11.0"/>
      </rPr>
      <t>. Le nom des suivis doit correspondre exactement au nom des onglets</t>
    </r>
  </si>
  <si>
    <r>
      <rPr>
        <rFont val="Calibri"/>
        <color theme="1"/>
        <sz val="11.0"/>
      </rPr>
      <t xml:space="preserve">L'onglet </t>
    </r>
    <r>
      <rPr>
        <rFont val="Calibri"/>
        <i/>
        <color theme="1"/>
        <sz val="11.0"/>
      </rPr>
      <t>modele</t>
    </r>
    <r>
      <rPr>
        <rFont val="Calibri"/>
        <color theme="1"/>
        <sz val="11.0"/>
      </rPr>
      <t xml:space="preserve"> sert de modele pour les fiches suivis, </t>
    </r>
    <r>
      <rPr>
        <rFont val="Calibri"/>
        <b/>
        <color theme="1"/>
        <sz val="11.0"/>
      </rPr>
      <t>il ne doit pas être modifié</t>
    </r>
    <r>
      <rPr>
        <rFont val="Calibri"/>
        <color theme="1"/>
        <sz val="11.0"/>
      </rPr>
      <t xml:space="preserve"> mais dupliqué pour chaque chaque suivi</t>
    </r>
  </si>
  <si>
    <r>
      <rPr>
        <rFont val="Calibri"/>
        <b/>
        <color theme="1"/>
        <sz val="11.0"/>
      </rPr>
      <t>Si un logo est disponible</t>
    </r>
    <r>
      <rPr>
        <rFont val="Calibri"/>
        <color theme="1"/>
        <sz val="11.0"/>
      </rPr>
      <t xml:space="preserve">, il doit être intégré dans ce fichier pour correspondre aux cellules I6:J11 ET déposé dans le Google Drive associé au même compte avec un nom de fichier de la forme: </t>
    </r>
    <r>
      <rPr>
        <rFont val="Calibri"/>
        <color theme="1"/>
        <sz val="11.0"/>
        <u/>
      </rPr>
      <t>logo_nomsuivi.jpg</t>
    </r>
    <r>
      <rPr>
        <rFont val="Calibri"/>
        <color theme="1"/>
        <sz val="11.0"/>
      </rPr>
      <t xml:space="preserve"> avec nomsuivi, le même nom de suivi que celui renseigné dans le tableau de l'onglet suivis. Le logo déposé dans le Google Drive sera récupéré pour la version web de la fiche</t>
    </r>
  </si>
  <si>
    <r>
      <rPr>
        <rFont val="Calibri"/>
        <b/>
        <color theme="1"/>
        <sz val="11.0"/>
      </rPr>
      <t>La carte des départements et des stations de suivi doit être générée manuellement</t>
    </r>
    <r>
      <rPr>
        <rFont val="Calibri"/>
        <color theme="1"/>
        <sz val="11.0"/>
      </rPr>
      <t xml:space="preserve"> (elle peut l'être avec la fonction FichesSRC::creer_carte) et intégrée dans ce fichier pour correspondre à l'emprise des cellules B23:E35. La carte de la version web sera générée automatiquement à partir de la liste de départements déclaré en cellule C22. </t>
    </r>
  </si>
  <si>
    <r>
      <rPr>
        <rFont val="Calibri"/>
        <color theme="1"/>
        <sz val="11.0"/>
      </rPr>
      <t xml:space="preserve">Pour le logo et la carte, pour conserver le même rendu dans la version finale des fiches, téléchargeables depuis le site web, </t>
    </r>
    <r>
      <rPr>
        <rFont val="Calibri"/>
        <b/>
        <color theme="1"/>
        <sz val="11.0"/>
      </rPr>
      <t>il faut utiliser l'option Insérer sur les cellules et définir la taille manuellement</t>
    </r>
    <r>
      <rPr>
        <rFont val="Calibri"/>
        <color theme="1"/>
        <sz val="11.0"/>
      </rPr>
      <t>. L'option Insérer une image dans la cellule définit directement la taille pour correspondre à la cellule mais cette information est perdue lors du téléchargement des fiches au format Excel.</t>
    </r>
  </si>
  <si>
    <r>
      <rPr>
        <rFont val="Calibri"/>
        <b/>
        <color theme="1"/>
        <sz val="11.0"/>
      </rPr>
      <t>Si des stations doivent être représentées sur cette carte web</t>
    </r>
    <r>
      <rPr>
        <rFont val="Calibri"/>
        <color theme="1"/>
        <sz val="11.0"/>
      </rPr>
      <t xml:space="preserve">, un fichier geopackage contenant une seule couche et ayant à minima un champ intitulé </t>
    </r>
    <r>
      <rPr>
        <rFont val="Calibri"/>
        <i/>
        <color theme="1"/>
        <sz val="11.0"/>
      </rPr>
      <t>libelle_station</t>
    </r>
    <r>
      <rPr>
        <rFont val="Calibri"/>
        <color theme="1"/>
        <sz val="11.0"/>
      </rPr>
      <t xml:space="preserve"> doit être déposé dans le Google Drive en le nommant de la manière suivante: </t>
    </r>
    <r>
      <rPr>
        <rFont val="Calibri"/>
        <color theme="1"/>
        <sz val="11.0"/>
        <u/>
      </rPr>
      <t>stations_nomsuivi.gpkg</t>
    </r>
  </si>
  <si>
    <r>
      <rPr>
        <rFont val="Calibri"/>
        <color theme="1"/>
        <sz val="11.0"/>
      </rPr>
      <t xml:space="preserve">Le calendrier dans la section Temporalité des fiches suivis peut décomposer un suivi en maximum 3 actions, chacune occupant une ligne. Si le suivi ne contient qu'une seule action, il n'est pas obligatoire de la nommer et les cellules B38:B40 et B42:B44 peuvent être vides. </t>
    </r>
    <r>
      <rPr>
        <rFont val="Calibri"/>
        <b/>
        <color theme="1"/>
        <sz val="11.0"/>
      </rPr>
      <t>Il suffit d'écrire dans une cellule de calendrier (par exemple un X) pour que la cellule devienne grise</t>
    </r>
    <r>
      <rPr>
        <rFont val="Calibri"/>
        <color theme="1"/>
        <sz val="11.0"/>
      </rPr>
      <t xml:space="preserve"> indiquant que l'action a lieu pendant le mois correspondant. Si le contenu de la cellule est supprimé, elle devient blanche, indiquant que l'action n'a pas lieu ce mois-là.</t>
    </r>
  </si>
  <si>
    <r>
      <rPr>
        <rFont val="Calibri"/>
        <color theme="1"/>
        <sz val="11.0"/>
      </rPr>
      <t>Le principe est le même pour la section compétence,</t>
    </r>
    <r>
      <rPr>
        <rFont val="Calibri"/>
        <b/>
        <color theme="1"/>
        <sz val="11.0"/>
      </rPr>
      <t xml:space="preserve"> il suffit d'écrire (par exemple un X) dans la ou les cases de couleur correspondant au(x) niveau(x) requis pour que la couleur devienne plus foncée et que le niveau correspondant s'affiche en dessous</t>
    </r>
    <r>
      <rPr>
        <rFont val="Calibri"/>
        <color theme="1"/>
        <sz val="11.0"/>
      </rPr>
      <t>.</t>
    </r>
  </si>
  <si>
    <r>
      <rPr>
        <rFont val="Calibri"/>
        <color theme="1"/>
        <sz val="11.0"/>
      </rPr>
      <t xml:space="preserve">Les sections En savoir plus et Diffusion des données peuvent contenir des liens hypertextes, </t>
    </r>
    <r>
      <rPr>
        <rFont val="Calibri"/>
        <b/>
        <color theme="1"/>
        <sz val="11.0"/>
      </rPr>
      <t>le texte d'affichage de ces liens est à inscrire dans une première colonne</t>
    </r>
    <r>
      <rPr>
        <rFont val="Calibri"/>
        <color theme="1"/>
        <sz val="11.0"/>
      </rPr>
      <t xml:space="preserve"> (C47:C49; M47:M49 et P29:P42) tandis que </t>
    </r>
    <r>
      <rPr>
        <rFont val="Calibri"/>
        <b/>
        <color theme="1"/>
        <sz val="11.0"/>
      </rPr>
      <t xml:space="preserve">l'url cible est à indiquer dans une seconde colonne </t>
    </r>
    <r>
      <rPr>
        <rFont val="Calibri"/>
        <color theme="1"/>
        <sz val="11.0"/>
      </rPr>
      <t>(G47:G49; P47:P49 et S29:S42). Lors de la génération du site web, les liens hypertextes seront correctement recrés à la fois au format web pour le site et au format excel pour la version téléchargeable des fiches.</t>
    </r>
  </si>
  <si>
    <t>Si la date d'édition de la fiche n'est pas renseignée (cellule A49), elle sera par défaut définie par la date à laquelle le site web et les versions téléchargeable des fiches auront été générés</t>
  </si>
  <si>
    <t>groupe</t>
  </si>
  <si>
    <t>suivi</t>
  </si>
  <si>
    <t>publiable</t>
  </si>
  <si>
    <t>Mammifères</t>
  </si>
  <si>
    <t>chat</t>
  </si>
  <si>
    <t>oui</t>
  </si>
  <si>
    <t>castor</t>
  </si>
  <si>
    <t>pmc</t>
  </si>
  <si>
    <t>ongules</t>
  </si>
  <si>
    <t>non</t>
  </si>
  <si>
    <t>loup</t>
  </si>
  <si>
    <t>Avifaune</t>
  </si>
  <si>
    <t>becasse</t>
  </si>
  <si>
    <t>stoc</t>
  </si>
  <si>
    <t>onepf</t>
  </si>
  <si>
    <t>Hydrobiologie</t>
  </si>
  <si>
    <t>poissons</t>
  </si>
  <si>
    <t>macroinvertebres</t>
  </si>
  <si>
    <t>diatomees</t>
  </si>
  <si>
    <t>macrophytes</t>
  </si>
  <si>
    <t>Autres espèces</t>
  </si>
  <si>
    <t>ecrevisses</t>
  </si>
  <si>
    <t>bivalves</t>
  </si>
  <si>
    <t>amphibiens</t>
  </si>
  <si>
    <t>adne</t>
  </si>
  <si>
    <t>Préservation - Restauration du fonctionnement des écosystèmes</t>
  </si>
  <si>
    <t>onde</t>
  </si>
  <si>
    <t>thermie</t>
  </si>
  <si>
    <t>roe</t>
  </si>
  <si>
    <t>carhyce</t>
  </si>
  <si>
    <t>bocage</t>
  </si>
  <si>
    <t>Connaissance et gestion des risques</t>
  </si>
  <si>
    <t>sagir</t>
  </si>
  <si>
    <t>eee</t>
  </si>
  <si>
    <t>Nom du suivi</t>
  </si>
  <si>
    <t>Informations générales</t>
  </si>
  <si>
    <t>Logistique</t>
  </si>
  <si>
    <t>Compétences</t>
  </si>
  <si>
    <t>estimation durée</t>
  </si>
  <si>
    <t>nombre agents</t>
  </si>
  <si>
    <t>novice</t>
  </si>
  <si>
    <t>initié</t>
  </si>
  <si>
    <t>formé</t>
  </si>
  <si>
    <t>maitrise</t>
  </si>
  <si>
    <t>expert</t>
  </si>
  <si>
    <t>Description</t>
  </si>
  <si>
    <t>Rôles</t>
  </si>
  <si>
    <t xml:space="preserve">Formations </t>
  </si>
  <si>
    <t>National</t>
  </si>
  <si>
    <t>Régional</t>
  </si>
  <si>
    <t>Départemental</t>
  </si>
  <si>
    <t>Objectif</t>
  </si>
  <si>
    <t>Animation</t>
  </si>
  <si>
    <r>
      <rPr>
        <rFont val="Calibri"/>
        <b/>
        <color theme="1"/>
        <sz val="11.0"/>
      </rPr>
      <t>Animation nationale:</t>
    </r>
    <r>
      <rPr>
        <rFont val="Calibri"/>
        <color theme="1"/>
        <sz val="11.0"/>
      </rPr>
      <t xml:space="preserve">
</t>
    </r>
    <r>
      <rPr>
        <rFont val="Calibri"/>
        <b/>
        <color theme="1"/>
        <sz val="11.0"/>
      </rPr>
      <t>Suivi scientifique:</t>
    </r>
    <r>
      <rPr>
        <rFont val="Calibri"/>
        <color theme="1"/>
        <sz val="11.0"/>
      </rPr>
      <t xml:space="preserve">
</t>
    </r>
    <r>
      <rPr>
        <rFont val="Calibri"/>
        <b/>
        <color theme="1"/>
        <sz val="11.0"/>
      </rPr>
      <t>Animation régionale:</t>
    </r>
    <r>
      <rPr>
        <rFont val="Calibri"/>
        <color theme="1"/>
        <sz val="11.0"/>
      </rPr>
      <t xml:space="preserve">
</t>
    </r>
    <r>
      <rPr>
        <rFont val="Calibri"/>
        <b/>
        <color theme="1"/>
        <sz val="11.0"/>
      </rPr>
      <t xml:space="preserve">Correspondants départementaux:
</t>
    </r>
    <r>
      <rPr>
        <rFont val="Calibri"/>
        <color theme="1"/>
        <sz val="11.0"/>
      </rPr>
      <t xml:space="preserve">
</t>
    </r>
    <r>
      <rPr>
        <rFont val="Calibri"/>
        <b/>
        <color theme="1"/>
        <sz val="11.0"/>
      </rPr>
      <t>Courriel du réseau:</t>
    </r>
    <r>
      <rPr>
        <rFont val="Calibri"/>
        <color theme="1"/>
        <sz val="11.0"/>
      </rPr>
      <t xml:space="preserve">
</t>
    </r>
  </si>
  <si>
    <t>Protocole</t>
  </si>
  <si>
    <t>Matériel</t>
  </si>
  <si>
    <t>Utilisation</t>
  </si>
  <si>
    <t>Zones de suivi</t>
  </si>
  <si>
    <t>Départements</t>
  </si>
  <si>
    <t>75, 77, 78, 91, 92, 93, 94, 95</t>
  </si>
  <si>
    <t>Type de suivi</t>
  </si>
  <si>
    <t>Saisie/Validation des données</t>
  </si>
  <si>
    <t>Diffusion des données</t>
  </si>
  <si>
    <t>texte</t>
  </si>
  <si>
    <t>url</t>
  </si>
  <si>
    <t>Partenariats</t>
  </si>
  <si>
    <t>Temporalité</t>
  </si>
  <si>
    <t>J</t>
  </si>
  <si>
    <t>F</t>
  </si>
  <si>
    <t>M</t>
  </si>
  <si>
    <t>A</t>
  </si>
  <si>
    <t>action 1</t>
  </si>
  <si>
    <t>x</t>
  </si>
  <si>
    <t>action 2</t>
  </si>
  <si>
    <t>action 3</t>
  </si>
  <si>
    <t>S</t>
  </si>
  <si>
    <t>O</t>
  </si>
  <si>
    <t>N</t>
  </si>
  <si>
    <t>D</t>
  </si>
  <si>
    <t>Autres relevés</t>
  </si>
  <si>
    <t>En savoir plus</t>
  </si>
  <si>
    <t>texte du lien</t>
  </si>
  <si>
    <t>url du lien</t>
  </si>
  <si>
    <t>date d'édition</t>
  </si>
  <si>
    <t>Suivi du Chat forestier</t>
  </si>
  <si>
    <t>1/2 journée</t>
  </si>
  <si>
    <t>Le chat forestier (Felis sylvestris) fait l'objet d'une protection nationale depuis 1976. La confusion avec le chat domestique est fréquente.
Son suivi au niveau national  est réalisé de manière opportuniste dans le cadre du réseau PMCC (e.g. observations, mortalité routière). 
En Île-de-France, ce suivi opportuniste est complété par une étude dédiée.</t>
  </si>
  <si>
    <t>Formation de 3 jours sur les petits et moyens carnivores et l'utilisation de l'outil rezo-pmcc</t>
  </si>
  <si>
    <t>Animation
Validation des observations
Analyses génétiques
Base de données</t>
  </si>
  <si>
    <t>Coordination
Valorisation</t>
  </si>
  <si>
    <t>Prospections
Recueil de signalement
Saisie des données</t>
  </si>
  <si>
    <t>Suivi de l'évolution de la répartition et précision des limites de l'aire de répartition en Île-de-France.
Etude de l'hybridation avec le chat domestique.
Evaluation des continuité écologiques pour l'espèce</t>
  </si>
  <si>
    <r>
      <rPr>
        <rFont val="Calibri"/>
        <b/>
        <color theme="1"/>
        <sz val="11.0"/>
      </rPr>
      <t>Suivi scientifique:</t>
    </r>
    <r>
      <rPr>
        <rFont val="Calibri"/>
        <color theme="1"/>
        <sz val="11.0"/>
      </rPr>
      <t xml:space="preserve">
Yoann BRESSAN
Maëlle TEYSSEIRE
</t>
    </r>
    <r>
      <rPr>
        <rFont val="Calibri"/>
        <b/>
        <color theme="1"/>
        <sz val="11.0"/>
      </rPr>
      <t>Animation régionale:</t>
    </r>
    <r>
      <rPr>
        <rFont val="Calibri"/>
        <color theme="1"/>
        <sz val="11.0"/>
      </rPr>
      <t xml:space="preserve">
Cédric MONDY
</t>
    </r>
    <r>
      <rPr>
        <rFont val="Calibri"/>
        <b/>
        <color theme="1"/>
        <sz val="11.0"/>
      </rPr>
      <t>Correspondants départementaux:</t>
    </r>
    <r>
      <rPr>
        <rFont val="Calibri"/>
        <color theme="1"/>
        <sz val="11.0"/>
      </rPr>
      <t xml:space="preserve">
77: Anne-Gaëlle BLANC
91: Cyril KLEINPRINZ
</t>
    </r>
  </si>
  <si>
    <t>Cartes de répartition.
Evaluation du statut de conservation.
Prise en compte de l'espèce dans les politiques de conservation et l'évaluation des continuités écologiques territoriales.</t>
  </si>
  <si>
    <t xml:space="preserve">Signalement de collision:
- Récupération de tissus et envoi pour analyse
Suivi pièges photographiques:
- Pose de dispositifs (piège photo + piège à poil + attractif à base de valériane)
- Relevés des photos et poils éventuels
- Stérilisation du piège à poil et recharge en attractif
</t>
  </si>
  <si>
    <t>Signalement de collision:
- kit de prélèvement PMCC (gants, tube Eppendorf, alcool, ciseaux)
- fiche adaptée
Suivi pièges photographiques:
- pièges photographiques
- brosses métalliques (pièges à poils)
- attractif à base de valériane
- gants, pinces à épiler, enveloppes
- fiche adaptée</t>
  </si>
  <si>
    <t>77, 91</t>
  </si>
  <si>
    <t>Recherche ciblée
Secteurs d'étude d'environ 100km²  comprenant des lisières forestières au contact de prairies. 
Chaque secteur est suivi par un minimum de six dispositifs</t>
  </si>
  <si>
    <t>Saisie des observations sur l'application Rezo-PMCC (pour les observations annexes: saisie sur Rezo-PMCC ou Oison en fonction des espèces)
Transmission des prélèvements à la DRAS pour analyses génétiques
Validation des observations sur photo sur la base du phénotype</t>
  </si>
  <si>
    <t>SINP national</t>
  </si>
  <si>
    <t>https://openobs.mnhn.fr/</t>
  </si>
  <si>
    <t xml:space="preserve">Géonat'IdF (CA: Etude Chat forestier) </t>
  </si>
  <si>
    <t>https://geonature.arb-idf.fr/geonature/#/synthese</t>
  </si>
  <si>
    <t>ONF
ARB
Conseils départementaux (ENS)
Réserve de la Bassée
Ile-de-France Nature
CPIE Boucles de la Marne</t>
  </si>
  <si>
    <t>Observations opportunistes</t>
  </si>
  <si>
    <t>Fiche espèce</t>
  </si>
  <si>
    <t>https://professionnels.ofb.fr/fr/doc-fiches-especes/chat-forestier-felis-silvestris-silvestris</t>
  </si>
  <si>
    <t>SiteAlfresco de l'étude IdF</t>
  </si>
  <si>
    <t>https://ged.ofb.fr/share/page/site/etude-chat-forestier-idf/dashboard</t>
  </si>
  <si>
    <t>Livret de présentation de l'étude IdF</t>
  </si>
  <si>
    <t>https://oai-gem.ofb.fr/exl-php/document-affiche/ofb_recherche_oai/OUVRE_DOC/49974?fic=doc00073302.pdf</t>
  </si>
  <si>
    <t>https://ged.ofb.fr/share/s/sY4zG36QS1aDJ34fKNlrhw</t>
  </si>
  <si>
    <t>Vidéo MNHN</t>
  </si>
  <si>
    <t>https://www.youtube.com/watch?v=UopppCJfUHA</t>
  </si>
  <si>
    <t>Serveur DR</t>
  </si>
  <si>
    <t xml:space="preserve">file://ad.intra/dfs/COMMUNS/REGIONS/IDF/DR/05_CONNAISSANCE/PMC/Chat_Forestier
</t>
  </si>
  <si>
    <t>Suivi du Castor d'Europe</t>
  </si>
  <si>
    <t xml:space="preserve">L'OFB est chargé de suivre l'évolution de la répartition du Castor d'Europe (Castor fiber), espèce protégée en France depuis 1968, en s'appuyant sur un réseau de correspondant, s'ouvrant progressivement aux partenaires.
L'Île-de-France est située en limite d'aire de répartition, la présence de l'espèce étant confirmée sur la rivière Essonne.				
</t>
  </si>
  <si>
    <t>Formation Petit et Méso-Carnivores et Castor
(Formation dommage)</t>
  </si>
  <si>
    <t>Animation
Base de données
Formation</t>
  </si>
  <si>
    <t>Coordination
Remontée des données au national</t>
  </si>
  <si>
    <t>Prospections
(Constats de dommage)</t>
  </si>
  <si>
    <t xml:space="preserve">Suivre l’évolution spatio-temporelle du Castor européen
Étudier la structure génétique de la population de Castor européen
Former des agents constatant les dégâts
Réaliser des expertises techniques pour les administrations </t>
  </si>
  <si>
    <r>
      <rPr>
        <rFont val="Calibri"/>
        <b/>
        <color theme="1"/>
        <sz val="11.0"/>
      </rPr>
      <t>Animation nationale:</t>
    </r>
    <r>
      <rPr>
        <rFont val="Calibri"/>
        <color theme="1"/>
        <sz val="11.0"/>
      </rPr>
      <t xml:space="preserve">
Paul HUREL
</t>
    </r>
    <r>
      <rPr>
        <rFont val="Calibri"/>
        <b/>
        <color theme="1"/>
        <sz val="11.0"/>
      </rPr>
      <t>Suivi scientifique:</t>
    </r>
    <r>
      <rPr>
        <rFont val="Calibri"/>
        <color theme="1"/>
        <sz val="11.0"/>
      </rPr>
      <t xml:space="preserve">
Yoann BRESSAN
</t>
    </r>
    <r>
      <rPr>
        <rFont val="Calibri"/>
        <b/>
        <color theme="1"/>
        <sz val="11.0"/>
      </rPr>
      <t>Animation régionale:</t>
    </r>
    <r>
      <rPr>
        <rFont val="Calibri"/>
        <color theme="1"/>
        <sz val="11.0"/>
      </rPr>
      <t xml:space="preserve">
Cédric MONDY
</t>
    </r>
    <r>
      <rPr>
        <rFont val="Calibri"/>
        <b/>
        <color theme="1"/>
        <sz val="11.0"/>
      </rPr>
      <t>Correspondants départementaux:</t>
    </r>
    <r>
      <rPr>
        <rFont val="Calibri"/>
        <color theme="1"/>
        <sz val="11.0"/>
      </rPr>
      <t xml:space="preserve">
77: Cyrille BOST
91: Cyril KLEINPRINZ
</t>
    </r>
    <r>
      <rPr>
        <rFont val="Calibri"/>
        <b/>
        <color theme="1"/>
        <sz val="11.0"/>
      </rPr>
      <t>Courriel du réseau:</t>
    </r>
    <r>
      <rPr>
        <rFont val="Calibri"/>
        <color theme="1"/>
        <sz val="11.0"/>
      </rPr>
      <t xml:space="preserve">
reseau.castor@ofb.gouv.fr</t>
    </r>
  </si>
  <si>
    <t>Rapportage de la Directive européenne Habitat Faune Flore
Régulation du piégeage près des cours d'eau colonisés
Apport de connaissances (enquêtes) sur les caractéristiques de l'espèce et de ses aménagements, notamment pour la gestion des conflits</t>
  </si>
  <si>
    <t>Recherche d'indices de présence (bois coupé, écorçage, hutte…) en prospection sur l'eau et à pied en berge le long d'un linéaire de cours d'eau.
La nature et la localisation des indices sont reportés sur une fiche terrain</t>
  </si>
  <si>
    <t>- embarquation (ex. kayak)
- gilet de sauvetage
- jumelles
- appareil photo
- GPS</t>
  </si>
  <si>
    <t>Prospection de linéaires de cours d'eau à la recherche d'indices de présence</t>
  </si>
  <si>
    <t>Observations opportunistes: Saisie dans l'application Rezo PMCC
Remplissage des fiches terrains
Bancarisation régionale
Transmission au national qui effectue une validation et consolidation nationale des données</t>
  </si>
  <si>
    <t>Carte nationale de présence</t>
  </si>
  <si>
    <t>https://carmen.carmencarto.fr/38/Castor.map</t>
  </si>
  <si>
    <t>Conseils départementaux (ENS)
Syndicats de rivière</t>
  </si>
  <si>
    <t>ROE
Observations opportunistes</t>
  </si>
  <si>
    <t>Prospections préférentiellement hivernales avant la reprise de la végétation</t>
  </si>
  <si>
    <t>Le réseau Castor</t>
  </si>
  <si>
    <t>https://professionnels.ofb.fr/fr/reseau-castor</t>
  </si>
  <si>
    <t>Site du réseau castor IdF</t>
  </si>
  <si>
    <t>https://ged.ofb.fr/share/page/site/dridf-rseau-partenarial-castor/dashboard</t>
  </si>
  <si>
    <t>https://professionnels.ofb.fr/fr/doc-fiches-especes/castor-deurope-castor-fiber</t>
  </si>
  <si>
    <t>https://ged.ofb.fr/share/s/giB4EPFIRPmsQZiGFeYY0A</t>
  </si>
  <si>
    <t>Rezo PMCC</t>
  </si>
  <si>
    <t>http://geo.ofb.fr/rezopmcc</t>
  </si>
  <si>
    <t>Réseau Petits et Méso-Carnivores</t>
  </si>
  <si>
    <t>variable</t>
  </si>
  <si>
    <t>Le réseau Petits et mésocarnivores (PMC) suit l’évolution de la répartition des populations de 14 espèces de carnivores en France métropolitaine, aux statuts règlementaires et de conservation variés.</t>
  </si>
  <si>
    <t>Formation de 3 jours sur les petits et moyens carnivores et l’utilisation de l’outil rezo-pmcc</t>
  </si>
  <si>
    <t>Animation
Formation
Gestion des bases de données</t>
  </si>
  <si>
    <t>Observations
Recueil de signalement
Saisie des données</t>
  </si>
  <si>
    <t>Suivre l’évolution de l’aire de répartitions des espèces, la dynamique de certaines populations et améliorer les connaissances sur leur écologie.
Former et partager les connaissances sur l’écologie de ces espèces.
Apporter une expertise technique et des conseils pour la gestion des espèces, évaluer la mise en œuvre des règlementations.</t>
  </si>
  <si>
    <r>
      <rPr>
        <rFont val="Calibri"/>
        <b/>
        <color theme="1"/>
        <sz val="11.0"/>
      </rPr>
      <t>Animation nationale:</t>
    </r>
    <r>
      <rPr>
        <rFont val="Calibri"/>
        <color theme="1"/>
        <sz val="11.0"/>
      </rPr>
      <t xml:space="preserve">
Paul HUREL
</t>
    </r>
    <r>
      <rPr>
        <rFont val="Calibri"/>
        <b/>
        <color theme="1"/>
        <sz val="11.0"/>
      </rPr>
      <t>Suivi scientifique:</t>
    </r>
    <r>
      <rPr>
        <rFont val="Calibri"/>
        <color theme="1"/>
        <sz val="11.0"/>
      </rPr>
      <t xml:space="preserve">
Yoann BRESSAN
Laurence HENRY
Maëlle TEYSSEIRE
</t>
    </r>
    <r>
      <rPr>
        <rFont val="Calibri"/>
        <b/>
        <color theme="1"/>
        <sz val="11.0"/>
      </rPr>
      <t>Animation régionale:</t>
    </r>
    <r>
      <rPr>
        <rFont val="Calibri"/>
        <color theme="1"/>
        <sz val="11.0"/>
      </rPr>
      <t xml:space="preserve">
Cédric MONDY
</t>
    </r>
    <r>
      <rPr>
        <rFont val="Calibri"/>
        <b/>
        <color theme="1"/>
        <sz val="11.0"/>
      </rPr>
      <t>Correspondants départementaux:</t>
    </r>
    <r>
      <rPr>
        <rFont val="Calibri"/>
        <color theme="1"/>
        <sz val="11.0"/>
      </rPr>
      <t xml:space="preserve">
PPC: Arnaud LOIZE
77: Anne-Gaëlle BLANC
78-95: Jennifer BONHOMME
91: Cyril KLEINPRINZ</t>
    </r>
  </si>
  <si>
    <t>Rapportages européens (DHFF, EEE)
Listes rouges de l’UICN
Classement ‘Espèces susceptibles d’occasionner des dégâts (ESOD)’</t>
  </si>
  <si>
    <t>En général:
- Accès à l’outil Rezo-PMCC (appli smartphone ou site internet)
Prélèvement tissu pour analyse génétique:
- kit de prélèvement PMCC (gants, tube Eppendorf, alcool, ciseaux)
- fiche adaptée</t>
  </si>
  <si>
    <t>Opportuniste</t>
  </si>
  <si>
    <t>Saisie des observations sur l’application Rezo-PMCC
Pour les espèces d’identification délicate ou en limite/en dehors de leur aire de distribution: validation manuelle, utilisation possible de la génétique</t>
  </si>
  <si>
    <t>Articles de recherche</t>
  </si>
  <si>
    <t>Portail cartographique</t>
  </si>
  <si>
    <t>https://professionnels.ofb.fr/fr/node/1089</t>
  </si>
  <si>
    <t>Autres observations opportunistes</t>
  </si>
  <si>
    <t>Réseau PMCC</t>
  </si>
  <si>
    <t>https://professionnels.ofb.fr/fr/reseau-petits-meso-carnivores</t>
  </si>
  <si>
    <t>file://ad.intra/dfs/COMMUNS/REGIONS/IDF/DR/05_CONNAISSANCE/PMC</t>
  </si>
  <si>
    <t>Réseau Loup/Lynx</t>
  </si>
  <si>
    <t>Espèce protégée (convention de Berne), recolonisant progressivement la France, le loup gris (Canis lupus) est encore très peu observé en Ile-de-France. Comme pour tous les territoires en front de colonisation, le réseau Loup est déployé au niveau « Sentinelle » depuis 2017, et différentes procédures peuvent alors être mises en place en cas de signalement ou de détection d’un grand canidé.</t>
  </si>
  <si>
    <t>Formation correspondant de réseau (3 jours)
Formation constat de dommage (1,5 jours)</t>
  </si>
  <si>
    <t>Rapportage PNA
Animation &amp; Communication
Méthodologie
Production bilans
Gestion des données</t>
  </si>
  <si>
    <t>Centralisation et analyse des signalements
Saisie des données
Formation</t>
  </si>
  <si>
    <t>Recueil d’indices
Constat de dommages
Cellule de veille</t>
  </si>
  <si>
    <t>Veille
Observations opportunistes et recueil d’indices
Constats de dommages</t>
  </si>
  <si>
    <r>
      <rPr>
        <rFont val="Calibri"/>
        <b/>
        <color theme="1"/>
        <sz val="11.0"/>
      </rPr>
      <t>Animation nationale:</t>
    </r>
    <r>
      <rPr>
        <rFont val="Calibri"/>
        <color theme="1"/>
        <sz val="11.0"/>
      </rPr>
      <t xml:space="preserve">
Nicolas JEAN
</t>
    </r>
    <r>
      <rPr>
        <rFont val="Calibri"/>
        <b/>
        <color theme="1"/>
        <sz val="11.0"/>
      </rPr>
      <t>Animation régionale:</t>
    </r>
    <r>
      <rPr>
        <rFont val="Calibri"/>
        <color theme="1"/>
        <sz val="11.0"/>
      </rPr>
      <t xml:space="preserve">
Samuel DEMBSKI
</t>
    </r>
    <r>
      <rPr>
        <rFont val="Calibri"/>
        <b/>
        <color theme="1"/>
        <sz val="11.0"/>
      </rPr>
      <t xml:space="preserve">Correspondants départementaux:
</t>
    </r>
    <r>
      <rPr>
        <rFont val="Calibri"/>
        <color theme="1"/>
        <sz val="11.0"/>
      </rPr>
      <t xml:space="preserve">PPC: Arnaud LOIZE
77: Corinne REVEL ; Julien CURE
78-95: Estelle DEBOST
91: Philippe TURQUIN
</t>
    </r>
    <r>
      <rPr>
        <rFont val="Calibri"/>
        <b/>
        <color theme="1"/>
        <sz val="11.0"/>
      </rPr>
      <t>Courriel du réseau:</t>
    </r>
    <r>
      <rPr>
        <rFont val="Calibri"/>
        <color theme="1"/>
        <sz val="11.0"/>
      </rPr>
      <t xml:space="preserve">
</t>
    </r>
    <r>
      <rPr>
        <rFont val="Calibri"/>
        <color theme="1"/>
        <sz val="10.0"/>
      </rPr>
      <t>reseau.loup-lynx@ofb.gouv.fr</t>
    </r>
  </si>
  <si>
    <t>Les données contribuent à la mise en oeuvre du PNA Loup notamment pour l’estimation annuelle de l’effectif de loups en France. Elles sont également valorisées dans les flash infos loup, les bilans saisonniers ou annuels et contribuent à de nombreux travaux scientifiques. Tout cela permet de mieux connaître la population de loups (aire de répartition, démographie) et de suivre son évolution afin d’accompagner les acteurs et d’aider à la mise en place de mesures de protection.</t>
  </si>
  <si>
    <t>9 « fiches indices » liées chacune à un type d’évènement (observation visuelle, photo, empreintes/piste, excrément/poils, hurlement, cadavre de proie sauvage, cadavre de proie domestique, urine/sang, cadavre) sont disponibles et doivent être renseignées par le correspondant après entretien avec l’observateur.
La localisation précise (coordonnées géographiques) de l’observation est systématiquement relevée.
Stockage des prélèvements de matériel biologique dans un congélateur spécifique. Eviter la congélation/décongélation pour les analyses ADN. Délai de 48h max pour analyse de cadavre.</t>
  </si>
  <si>
    <t>Pour chaque signalement, prendre le kit matériel adapté selon la situation (cf. matériel détaillé pour chaque cas dans le guide réflexe).
De manière systématique prévoir:
fiche adaptée, GPS, appareil photo.
Pour le prélèvement de matériel biologique prévoir:
sac de récupération d’indice, feutre indélébile, gants, scalpel, masque, gel hydroalcoolique.</t>
  </si>
  <si>
    <t>Le correspondant départemental complète la ou les fiches indices adéquates à partir du témoignage de l’observateur et fournit une carte de localisation, avec si possible des coordonnées GPS et tout élément pertinent (photo/vidéo, échantillons).
Transmettre les éléments à l’animateur régional du réseau pour expertise.
Classement de l’évènement après analyse, et transmission du résultat à la DDT par le correspondant départemental.</t>
  </si>
  <si>
    <t>Carte des indices de présence</t>
  </si>
  <si>
    <t>https://www.loupfrance.fr/carte-des-indices-de-presence-transmis-au-reseau-loup-lynx/</t>
  </si>
  <si>
    <t>DRIEAT/DDT
Préfectures</t>
  </si>
  <si>
    <t>SAGIR</t>
  </si>
  <si>
    <t>sur signalement</t>
  </si>
  <si>
    <t>Site d'information</t>
  </si>
  <si>
    <t>https://www.loupfrance.fr/</t>
  </si>
  <si>
    <t>file://ad.intra/dfs/COMMUNS/REGIONS/IDF/DR/05_CONNAISSANCE/Loup</t>
  </si>
  <si>
    <t>Plan loup</t>
  </si>
  <si>
    <t>https://agriculture.gouv.fr/plan-loup-un-nouveau-cadre-national-dactions-pour-renforcer-la-coexistence-du-loup-et-des-activites</t>
  </si>
  <si>
    <t>Guide réflexe (serveur DR)</t>
  </si>
  <si>
    <t>file://ad.intra/dfs/COMMUNS/REGIONS/IDF/DR/05_CONNAISSANCE/Loup/Guide%20r%C3%A9flexe%20r%C3%A9seau%20Loup%20Lynx_DRIDF_v2.4.pdf</t>
  </si>
  <si>
    <t>Réseau Bécasse</t>
  </si>
  <si>
    <t>Croule: 2h
Baguage: variable</t>
  </si>
  <si>
    <t>Croule: 1-2
Baguage: au moins 2</t>
  </si>
  <si>
    <t>La Bécasse des bois (Scolopax rusticola) est un limicole forestier, migrateur dont une part des effectifs hiverne en France, et chassable de l’ouverture générale jusqu’au 20 février. Le réseau Bécasse collecte des informations sur l’état de la population des Bécasses des bois en France au moyen de plusieurs suivis.</t>
  </si>
  <si>
    <t>Reconnaissance chants (croule)
Baguage : carte de bagueur (formation spécifique et plus de 10 soirées de baguage encadrées)</t>
  </si>
  <si>
    <t>Animation &amp; Communication
Méthodologie
Gestion des données
Formation</t>
  </si>
  <si>
    <t>Coordination</t>
  </si>
  <si>
    <t>Suivi des points croule
Baguage
Saisie des données</t>
  </si>
  <si>
    <t>Enquête croule (suivi des effectifs nicheurs)
Baguage (suivi des effectifs migrateurs et hivernants)</t>
  </si>
  <si>
    <r>
      <rPr>
        <rFont val="Calibri"/>
        <b/>
        <color theme="1"/>
        <sz val="11.0"/>
      </rPr>
      <t>Animation nationale:</t>
    </r>
    <r>
      <rPr>
        <rFont val="Calibri"/>
        <color theme="1"/>
        <sz val="11.0"/>
      </rPr>
      <t xml:space="preserve">
Maxime PASSERAULT
</t>
    </r>
    <r>
      <rPr>
        <rFont val="Calibri"/>
        <b/>
        <color theme="1"/>
        <sz val="11.0"/>
      </rPr>
      <t>Suivi scientifique:</t>
    </r>
    <r>
      <rPr>
        <rFont val="Calibri"/>
        <color theme="1"/>
        <sz val="11.0"/>
      </rPr>
      <t xml:space="preserve">
Kévin LE REST
</t>
    </r>
    <r>
      <rPr>
        <rFont val="Calibri"/>
        <b/>
        <color theme="1"/>
        <sz val="11.0"/>
      </rPr>
      <t>Animation régionale:</t>
    </r>
    <r>
      <rPr>
        <rFont val="Calibri"/>
        <color theme="1"/>
        <sz val="11.0"/>
      </rPr>
      <t xml:space="preserve">
Samuel DEMBSKI
</t>
    </r>
    <r>
      <rPr>
        <rFont val="Calibri"/>
        <b/>
        <color theme="1"/>
        <sz val="11.0"/>
      </rPr>
      <t>Correspondants départementaux:</t>
    </r>
    <r>
      <rPr>
        <rFont val="Calibri"/>
        <color theme="1"/>
        <sz val="11.0"/>
      </rPr>
      <t xml:space="preserve">
77: Julien CURE
78-95: Estelle DEBOST
</t>
    </r>
    <r>
      <rPr>
        <rFont val="Calibri"/>
        <b/>
        <color theme="1"/>
        <sz val="11.0"/>
      </rPr>
      <t>Courriel du réseau:</t>
    </r>
    <r>
      <rPr>
        <rFont val="Calibri"/>
        <color theme="1"/>
        <sz val="11.0"/>
      </rPr>
      <t xml:space="preserve">
reseau.becasse@ofb.gouv.fr</t>
    </r>
  </si>
  <si>
    <t>Evaluer l’évolution démographique de l’espèce
Identifier et quantifier les mécanismes influençant cette démographie
Proposer des mesures de gestion d’une espèce exploitée</t>
  </si>
  <si>
    <t>Croule: recherche et écoute de mâles chanteurs. L’observateur doit être en place 30 mn avant le coucher du soleil et rester pendant deux heures. Tous les contacts visuels ou auditifs (en précisant l’horaire de chacun) durant cette période doivent être notés. Privilégier des conditions météorologiques favorables: pas de pluie, pas de vent, pas d’orage.
Baguage: les opérations capture-marquage sont réalisées de nuit. Ne pas éblouir les oiseaux en vol ! Les bagueurs doivent réaliser au moins 9 soirées par saison.
Rappel des consignes de sécurité: ne pas sortir par temps d’orage, ni s’apporcher des lignes électriques !</t>
  </si>
  <si>
    <t>Croule:
∙ montre, jumelles, torche
∙ fiche terrain
Baguage:
∙ épuisette
∙ matériel de baguage</t>
  </si>
  <si>
    <t>77, 78, 91, 95</t>
  </si>
  <si>
    <t>Croule: le point d’écoute est défini comme l’ouverture (plantation, coupe, clairière, etc.) d’une surface minimum de 1 ha, la plus proche du centroïde du carré. Mailles carrées tirées aléatoirement chaque année parmi les habitats susceptibles d’accueillir l’espèce. 600 points d’écoutes sur toute la France ; 15 points en Ile-de-France en 2024.
Baguage: zone définie par le bagueur.</t>
  </si>
  <si>
    <t>Remplissage des fiches de terrain
Croule: saisie des données et transmission des fiches au plus tard le 15 juillet via l’outil https://reseau-becasse.shinyapps.io/enquete-croule/
Baguage: données saisies sur https://becasse.ofb.fr
Que faire en cas de recapture d’une bécasse avec une bague métallique? Transmettre l’information à reseau.becasse@ofb.gouv.fr avec les informations nécessaires</t>
  </si>
  <si>
    <t>Lettres d'information</t>
  </si>
  <si>
    <t>https://professionnels.ofb.fr/fr/node/1273</t>
  </si>
  <si>
    <t>Réunions annuelles du réseau</t>
  </si>
  <si>
    <t>Fédérations de chasse</t>
  </si>
  <si>
    <t>Cartes de répartition et estimations d'abondance</t>
  </si>
  <si>
    <t>Articles techniques</t>
  </si>
  <si>
    <t>croule</t>
  </si>
  <si>
    <t>baguage</t>
  </si>
  <si>
    <t>Croule: 1 soirée/maille entre le 15 mai et le 30 juin
Baguage: 3 soirées avant le 10 décembre / 4 soirées entre le 10 décembre et le 20 février / 2 soirées après le 20 février</t>
  </si>
  <si>
    <t>https://professionnels.ofb.fr/fr/reseau-becasse</t>
  </si>
  <si>
    <t>file://ad.intra/dfs/COMMUNS/REGIONS/IDF/DR/05_CONNAISSANCE/Becasse/</t>
  </si>
  <si>
    <t>https://professionnels.ofb.fr/fr/doc-fiches-especes/becasse-bois-scolopax-rusticola</t>
  </si>
  <si>
    <t>Protocole de suivi Hivernage (capture et baguage)</t>
  </si>
  <si>
    <t>https://drive.google.com/file/d/1PqClJnFQb2zpZGFF9P2s93YpivuMclmu/view</t>
  </si>
  <si>
    <t>Cahiers d'Habitat Oiseaux</t>
  </si>
  <si>
    <t>https://inpn.mnhn.fr/docs/cahab/fiches/Becasse-desbois.pdf</t>
  </si>
  <si>
    <t>Surveillance des cours d'eau - poissons</t>
  </si>
  <si>
    <t>5 à 7</t>
  </si>
  <si>
    <t>Suivi de la faune piscicole des cours d'eau réalisé au titre du programme de surveillance de la DCE sur le réseau de contrôle de surveillance (RCS) initié en 2007. Ce suivi est réalisé par pêche à l'électricité selon un protocole standardisé. Actuellement en Ile-de-France, ces pêches sont toutes externalisées.</t>
  </si>
  <si>
    <t xml:space="preserve">Ichtyologie générale - Taxonomie
Sécurité &amp; conduite de chantier de pêche à l'électricité
Opérateur de pêche à l'électricité
Habilitation BS/BE manœuvre </t>
  </si>
  <si>
    <t>Animation
Pilotage du marché national
Base de données
Formation</t>
  </si>
  <si>
    <t>Coordination
Suivi du marché d'externalisation
Contrôle d'opérations ciblées (audit)
Vérification, analyse, diffusion et expertise des données</t>
  </si>
  <si>
    <t>Contrôle d'opérations ciblées (audit)</t>
  </si>
  <si>
    <t>Connaître les peuplements piscicoles des cours d'eau franciliens 
Suivre l'évolution spatio-temporelle de la faune piscicole notamment en réponse aux pressions anthropiques
Contribuer à l'évaluation des l'état des masses d'eau du bassin Seine-Normandie prévue au titre du SDAGE</t>
  </si>
  <si>
    <r>
      <rPr>
        <rFont val="Calibri"/>
        <b/>
        <color theme="1"/>
        <sz val="11.0"/>
      </rPr>
      <t>Animation nationale:</t>
    </r>
    <r>
      <rPr>
        <rFont val="Calibri"/>
        <color theme="1"/>
        <sz val="11.0"/>
      </rPr>
      <t xml:space="preserve">
Eddy COSSON
</t>
    </r>
    <r>
      <rPr>
        <rFont val="Calibri"/>
        <b/>
        <color theme="1"/>
        <sz val="11.0"/>
      </rPr>
      <t>Animation régionale:</t>
    </r>
    <r>
      <rPr>
        <rFont val="Calibri"/>
        <color theme="1"/>
        <sz val="11.0"/>
      </rPr>
      <t xml:space="preserve">
Samuel DEMBSKI
</t>
    </r>
    <r>
      <rPr>
        <rFont val="Calibri"/>
        <b/>
        <color theme="1"/>
        <sz val="11.0"/>
      </rPr>
      <t>Unité régional de suivi de l'ichtyofaune:</t>
    </r>
    <r>
      <rPr>
        <rFont val="Calibri"/>
        <color theme="1"/>
        <sz val="11.0"/>
      </rPr>
      <t xml:space="preserve">
liste à préciser
</t>
    </r>
    <r>
      <rPr>
        <rFont val="Calibri"/>
        <b/>
        <color theme="1"/>
        <sz val="11.0"/>
      </rPr>
      <t>Assistance:</t>
    </r>
    <r>
      <rPr>
        <rFont val="Calibri"/>
        <color theme="1"/>
        <sz val="11.0"/>
      </rPr>
      <t xml:space="preserve">
assistance.aspe@ofb.gouv.fr</t>
    </r>
  </si>
  <si>
    <t>Analyser la répartition spatiale et l'évolution temporelle des espèces (espèces protégées, EEE, ...)
Calculer l'indice poissons rivière (IPR) qui contribue à l'évaluation de l'état écologique des eaux
Evaluer l'état de conservation DHFF des espèces à enjeu
Elaborer une liste rouge régionale des poissons d'eau douce</t>
  </si>
  <si>
    <t>Echantillonnage des poissons à l'électricité dans le cadre des réseaux de suivi des peuplements de poissons en lien avec la qualité des cours d'eau - Norme XP T 90-383
Réglage du matériel suivant les caractérisitques du milieu.
Echantillonnage par pêche complète ou partielle par points selon la taille du cours d'eau, avec un seul passage.
L'ensemble des poissons capturés sont triés, identifiés, dénombrés, et mesurés avant d'être remis à l'eau.
L'organisation doit garantir la survie des poissons.
Relevé et saisie sur les fiches terrain de l'ensemble des données.
⚠️ chaque opération nécessite la demande préalable d'un arrêté préfectoral de pêche scientifique ainsi que de prévenir les propriétaires des parcelles pour l'accès au cours d'eau</t>
  </si>
  <si>
    <t>Echantillonnage : équipement de pêche à l'électricité (héron / martin-pêcheur), épuisettes, récipients, ...
Biométrie : ichtyomètre, balance, bassines, aérateur, table...
Bateau pour les opérations embarquées (grands milieux)
Sécurité du chantier : EPI (gants isolants), balisage, talkie-walkie
autre matériel : GPS, télémètre ou décamètre, topofil, mire graduée, appareil photo, waders
Fiches de saisie terrain
Guide de détermination de la faune piscicole française d'eau douce</t>
  </si>
  <si>
    <t>77, 78, 91, 92, 94, 95</t>
  </si>
  <si>
    <t>Stations fixes représentatives des masses d'eau du territoire
34 stations en Ile-de-France</t>
  </si>
  <si>
    <t>Saisie des données des opérations sur https://aspe.eaufrance.fr
Validation de la campagne de l'année n au premier trimestre de l'année n+1
Validation niveau 1 par le responsable de l'opération
Validation niveau 2 par le responsable régional</t>
  </si>
  <si>
    <t>Naïades</t>
  </si>
  <si>
    <r>
      <rPr>
        <rFont val="Calibri"/>
        <color rgb="FF1155CC"/>
        <sz val="11.0"/>
        <u/>
      </rPr>
      <t>https://naiades.eaufrance.fr/acces-donnees#/hydrobiologie</t>
    </r>
  </si>
  <si>
    <t>Hub'Eau - API Poisson</t>
  </si>
  <si>
    <r>
      <rPr>
        <rFont val="Calibri"/>
        <color rgb="FF1155CC"/>
        <sz val="11.0"/>
        <u/>
      </rPr>
      <t>https://hubeau.eaufrance.fr/page/api-poisson</t>
    </r>
  </si>
  <si>
    <t>Agence de l'eau Seine-Normandie
Aquascop-Hydrosphère : prestataires du lot 3 du marché national d'externalisation des pêches à l'électricité en cours d'eau</t>
  </si>
  <si>
    <t>échantillonnage</t>
  </si>
  <si>
    <t>ROE</t>
  </si>
  <si>
    <t>RCS : suivi une fois tous les 2 ans (3 fois par cycle de gestion DCE de 6 ans)
RHP : suivi annuel</t>
  </si>
  <si>
    <t>La pêche scientifique à l’électricité (milieux aquatiques continentaux)</t>
  </si>
  <si>
    <t>https://professionnels.ofb.fr/fr/node/1552</t>
  </si>
  <si>
    <t>Guide pratique de mise en oeuvre des opérations de pêche à l'électricité</t>
  </si>
  <si>
    <t>https://professionnels.ofb.fr/fr/doc-guides-protocoles/guide-pratique-mise-en-oeuvre-operations-peche-lelectricite-dans-cadre</t>
  </si>
  <si>
    <t>Dataviz natinale</t>
  </si>
  <si>
    <t>https://professionnels.ofb.fr/fr/doc-dataviz/dataviz-regard-3-decennies-suivi-poissons-en-france-metropolitaine</t>
  </si>
  <si>
    <t>La pêche scientifique à l’électricité dans les milieux aquatiques continentaux</t>
  </si>
  <si>
    <t>https://professionnels.ofb.fr/fr/doc-guides-protocoles/peche-scientifique-lelectricite-dans-milieux-aquatiques-continentaux</t>
  </si>
  <si>
    <t>L'indice poissons rivière (IPR). Notice de présentation et d'utilisation</t>
  </si>
  <si>
    <t>https://www.documentation.eauetbiodiversite.fr/notice/l-indice-poissons-riviere-ipr-notice-de-presentation-et-d-utilisation0</t>
  </si>
  <si>
    <t>Suivis hydrobiologiques en Île-de-France</t>
  </si>
  <si>
    <t>https://ofbidf.shinyapps.io/HydrobioIdF/</t>
  </si>
  <si>
    <t>Surveillance des cours d'eau - Invertébrés</t>
  </si>
  <si>
    <t>Surveillance hydrobiologique des masses d’eau s’inscrivant dans le programme de surveillance de la Directive-cadre sur l’eau sur l'ensemble des réseaux de contrôle de surveillance (RCS, RRP,RCO...) initié en 2007. Ce suivi est réalisé selon un protocole standardisé. Actuellement en Ile-de-France, 25% de ces prélèvements sont réalisés en interne, et 75% sont externalisés.</t>
  </si>
  <si>
    <r>
      <rPr>
        <rFont val="Calibri"/>
        <color theme="1"/>
        <sz val="11.0"/>
      </rPr>
      <t xml:space="preserve">Formations 
</t>
    </r>
    <r>
      <rPr>
        <rFont val="Calibri"/>
        <b/>
        <color theme="1"/>
        <sz val="11.0"/>
      </rPr>
      <t>Prélèvement:</t>
    </r>
    <r>
      <rPr>
        <rFont val="Calibri"/>
        <color theme="1"/>
        <sz val="11.0"/>
      </rPr>
      <t xml:space="preserve"> habilitation à la norme NF T 90-333
</t>
    </r>
    <r>
      <rPr>
        <rFont val="Calibri"/>
        <b/>
        <color theme="1"/>
        <sz val="11.0"/>
      </rPr>
      <t>Tri et Analyse:</t>
    </r>
    <r>
      <rPr>
        <rFont val="Calibri"/>
        <color theme="1"/>
        <sz val="11.0"/>
      </rPr>
      <t xml:space="preserve">  Formation avancée en Taxonomie des invertébrés
habilitation à la norme NF T 90-388
</t>
    </r>
    <r>
      <rPr>
        <rFont val="Calibri"/>
        <b/>
        <color theme="1"/>
        <sz val="11.0"/>
      </rPr>
      <t>Accréditation obligatoire</t>
    </r>
    <r>
      <rPr>
        <rFont val="Calibri"/>
        <color theme="1"/>
        <sz val="11.0"/>
      </rPr>
      <t xml:space="preserve"> du laboratoire par le COFRAC</t>
    </r>
  </si>
  <si>
    <t>via le GT:  
Pilotage technique 
Animation du réseau
Veille documentaire</t>
  </si>
  <si>
    <t>Réalisation des échantillonnages, traitement et analyses
Contrôle d'opérations ciblées (audit)</t>
  </si>
  <si>
    <t>Contribuer à l'évaluation des l'état des masses d'eau du bassin Seine-Normandie prévue au titre du SDAGE.
Connaître et suivre l'évolution des peuplements de diatomées des CE de Seine Francilienne et Seine Amont.</t>
  </si>
  <si>
    <r>
      <rPr>
        <rFont val="Calibri"/>
        <b/>
        <color theme="1"/>
        <sz val="11.0"/>
      </rPr>
      <t xml:space="preserve">Animation nationale:
</t>
    </r>
    <r>
      <rPr>
        <rFont val="Calibri"/>
        <color theme="1"/>
        <sz val="11.0"/>
      </rPr>
      <t>GT invertébrés</t>
    </r>
    <r>
      <rPr>
        <rFont val="Calibri"/>
        <b/>
        <color theme="1"/>
        <sz val="11.0"/>
      </rPr>
      <t xml:space="preserve">
Laboratoire d'hydrobiologie IDF:
</t>
    </r>
    <r>
      <rPr>
        <rFont val="Calibri"/>
        <color theme="1"/>
        <sz val="11.0"/>
      </rPr>
      <t xml:space="preserve">Claire DAVID
Nora DERRAS
Jean-Luc SUBERCHICOT
</t>
    </r>
    <r>
      <rPr>
        <rFont val="Calibri"/>
        <color theme="1"/>
        <sz val="11.0"/>
      </rPr>
      <t xml:space="preserve">
</t>
    </r>
    <r>
      <rPr>
        <rFont val="Calibri"/>
        <b/>
        <color theme="1"/>
        <sz val="11.0"/>
      </rPr>
      <t>Courriel du réseau:</t>
    </r>
    <r>
      <rPr>
        <rFont val="Calibri"/>
        <color theme="1"/>
        <sz val="11.0"/>
      </rPr>
      <t xml:space="preserve">
hydrobiologie.ile-de-france@ofb.gouv.fr</t>
    </r>
  </si>
  <si>
    <t>Calculer l'indice invertébrés multimétrique (I2M2) qui contribue à l'évaluation de l'état écologique des eaux
Analyser la répartition spatiale et l'évolution temporelle des espèces (espèces protégées, EEE, ...)</t>
  </si>
  <si>
    <t>Prélèvement, tri et détermination des macro-invertébrés aquatiques en rivières peu profondes dans le cadre des réseaux de suivi de la qualité des cours d'eau - Normes NF T 90-333 et NF T 90-388.
Prélèvement de 12 échantillons élémentaires des habitats présents dans la station.
Mise en bocal et fixation à l'alcool.
Tri des échantillons en laboratoire pour séparer les invertébrés des éléments de substrat minéraux et végétaux.
Détermination des invertébrés à la loupe binoculaire et établissement de listes faunistiques.
Relevé et saisie de l'ensemble des données (terrain et laboratoire)</t>
  </si>
  <si>
    <r>
      <rPr>
        <rFont val="Calibri"/>
        <b/>
        <color theme="1"/>
        <sz val="11.0"/>
      </rPr>
      <t xml:space="preserve">Terrain : </t>
    </r>
    <r>
      <rPr>
        <rFont val="Calibri"/>
        <color theme="1"/>
        <sz val="11.0"/>
      </rPr>
      <t xml:space="preserve">Prélèvement : surber, tamis, alcool, bocaux, perches, haveneau
Sécurité du chantier : EPI (gilet de sauvetage, waders)
autre matériel : GPS, télémètre ou décamètre, appareil photo
</t>
    </r>
    <r>
      <rPr>
        <rFont val="Calibri"/>
        <b/>
        <color theme="1"/>
        <sz val="11.0"/>
      </rPr>
      <t xml:space="preserve">Tri·tamisage </t>
    </r>
    <r>
      <rPr>
        <rFont val="Calibri"/>
        <color theme="1"/>
        <sz val="11.0"/>
      </rPr>
      <t xml:space="preserve">: tamis, loupes, solution sucrée, pinces, verrerie
</t>
    </r>
    <r>
      <rPr>
        <rFont val="Calibri"/>
        <b/>
        <color theme="1"/>
        <sz val="11.0"/>
      </rPr>
      <t xml:space="preserve">Analyse </t>
    </r>
    <r>
      <rPr>
        <rFont val="Calibri"/>
        <color theme="1"/>
        <sz val="11.0"/>
      </rPr>
      <t xml:space="preserve">: loupe binoculaire, verrerie, pinces
</t>
    </r>
    <r>
      <rPr>
        <rFont val="Calibri"/>
        <b/>
        <color theme="1"/>
        <sz val="11.0"/>
      </rPr>
      <t xml:space="preserve">Global </t>
    </r>
    <r>
      <rPr>
        <rFont val="Calibri"/>
        <color theme="1"/>
        <sz val="11.0"/>
      </rPr>
      <t>:  Fiches de saisie des données
Norme et modes opératoire</t>
    </r>
  </si>
  <si>
    <t>Stations fixes représentatives des masses d'eau du territoire
- Ile-de-France: environ 200 (suivi en interne: environ 5 stations par an)
- Ensemble du territoire (hors IDF: départements 10, partiellement: 45, 51, 52): environ 330 
(suivi en interne: environ 35 stations par an)</t>
  </si>
  <si>
    <t>Saisie des données des opérations dans l'application interne SIQ
Validation de la campagne de l'année n au premier semestre de l'année n+1
Validation niveau 1 par le responsable de l'opération
Validation niveau 2 par les responsables technique et qualité
Transmission à l'agence de l'eau Seine Normandie
dépot sur Naïade</t>
  </si>
  <si>
    <t>https://naiades.eaufrance.fr/acces-donnees%23/hydrobiologie</t>
  </si>
  <si>
    <t>Pilote du marché DCE: Agence de l'eau Seine-Normandie
prestataires du marché DCE: GREBE - Aquascop</t>
  </si>
  <si>
    <t>échantillonage</t>
  </si>
  <si>
    <t>Tri - Analyse</t>
  </si>
  <si>
    <t>Surveillance de la qualité de l’eau dans le cadre DCE</t>
  </si>
  <si>
    <t>https://professionnels.ofb.fr/fr/node/282</t>
  </si>
  <si>
    <t>Les laboratoires d'hydrobiologie</t>
  </si>
  <si>
    <t>https://www.ofb.gouv.fr/les-laboratoires-dhydrobiologie</t>
  </si>
  <si>
    <t>Surveillance des cours d'eau - Diatomées</t>
  </si>
  <si>
    <t>terrain: 1h
laboratoire: 1 journée</t>
  </si>
  <si>
    <r>
      <rPr>
        <rFont val="Calibri"/>
        <color theme="1"/>
        <sz val="11.0"/>
      </rPr>
      <t xml:space="preserve">Formations 
</t>
    </r>
    <r>
      <rPr>
        <rFont val="Calibri"/>
        <b/>
        <color theme="1"/>
        <sz val="11.0"/>
      </rPr>
      <t xml:space="preserve">Echantillonage et traitement: </t>
    </r>
    <r>
      <rPr>
        <rFont val="Calibri"/>
        <color theme="1"/>
        <sz val="11.0"/>
      </rPr>
      <t>habilitation à la norme NF T 90-354</t>
    </r>
    <r>
      <rPr>
        <rFont val="Calibri"/>
        <b/>
        <color theme="1"/>
        <sz val="11.0"/>
      </rPr>
      <t xml:space="preserve">
Analyse: </t>
    </r>
    <r>
      <rPr>
        <rFont val="Calibri"/>
        <color theme="1"/>
        <sz val="11.0"/>
      </rPr>
      <t xml:space="preserve"> Formation avancée en Taxonomie des diatomées
habilitation à la norme NF T 90-354
</t>
    </r>
    <r>
      <rPr>
        <rFont val="Calibri"/>
        <b/>
        <color theme="1"/>
        <sz val="11.0"/>
      </rPr>
      <t>Accréditation obligatoire</t>
    </r>
    <r>
      <rPr>
        <rFont val="Calibri"/>
        <color theme="1"/>
        <sz val="11.0"/>
      </rPr>
      <t xml:space="preserve"> du laboratoire par le COFRAC</t>
    </r>
  </si>
  <si>
    <r>
      <rPr>
        <rFont val="Calibri"/>
        <b/>
        <color theme="1"/>
        <sz val="11.0"/>
      </rPr>
      <t xml:space="preserve">Animation nationale:
</t>
    </r>
    <r>
      <rPr>
        <rFont val="Calibri"/>
        <color theme="1"/>
        <sz val="11.0"/>
      </rPr>
      <t>Valérie Peeters</t>
    </r>
    <r>
      <rPr>
        <rFont val="Calibri"/>
        <b/>
        <color theme="1"/>
        <sz val="11.0"/>
      </rPr>
      <t xml:space="preserve">
Laboratoire d'hydrobiologie IDF:
</t>
    </r>
    <r>
      <rPr>
        <rFont val="Calibri"/>
        <color theme="1"/>
        <sz val="11.0"/>
      </rPr>
      <t xml:space="preserve">Nora DERRAS
Claire DAVIAUD
</t>
    </r>
    <r>
      <rPr>
        <rFont val="Calibri"/>
        <color theme="1"/>
        <sz val="11.0"/>
      </rPr>
      <t xml:space="preserve">
</t>
    </r>
    <r>
      <rPr>
        <rFont val="Calibri"/>
        <b/>
        <color theme="1"/>
        <sz val="11.0"/>
      </rPr>
      <t>Courriel du réseau:</t>
    </r>
    <r>
      <rPr>
        <rFont val="Calibri"/>
        <color theme="1"/>
        <sz val="11.0"/>
      </rPr>
      <t xml:space="preserve">
hydrobiologie.ile-de-france@ofb.gouv.fr</t>
    </r>
  </si>
  <si>
    <t>Calculer l'indice biologique diatomées (IBD) qui contribue à l'évaluation de l'état écologique des eaux
Analyser la répartition spatiale et l'évolution temporelle des espèces</t>
  </si>
  <si>
    <t>Echantillonnage, traitement et analyse des diatomées bentiques dans le cadre des réseaux de suivi de la qualité des cours d'eau - Norme XP T 90-354
Echantillonnage sur plusieurs subtrats: Choix du matériel d'échantillonnage selon des substrats du CE
Mise en pilulier et fixation à l'alcool.
L'échantillon est traité en laboratoire pour supprimer la matière organique et le nettoyer.
Montage de l'échantillon sur une lame microscopique
La liste floristique de 400 individus représentatif de l'échantillon est déterminée sous microscope en laboratoire.
Relevé et saisie de l'ensemble des données (terrain et laboratoire)</t>
  </si>
  <si>
    <r>
      <rPr>
        <rFont val="Calibri"/>
        <b/>
        <color theme="1"/>
        <sz val="11.0"/>
      </rPr>
      <t xml:space="preserve">Terrain: 
Echantillonnage : </t>
    </r>
    <r>
      <rPr>
        <rFont val="Calibri"/>
        <color theme="1"/>
        <sz val="11.0"/>
      </rPr>
      <t>brosse à dent, racloir, alcool</t>
    </r>
    <r>
      <rPr>
        <rFont val="Calibri"/>
        <b/>
        <color theme="1"/>
        <sz val="11.0"/>
      </rPr>
      <t xml:space="preserve">
Sécurité du chantier :</t>
    </r>
    <r>
      <rPr>
        <rFont val="Calibri"/>
        <color theme="1"/>
        <sz val="11.0"/>
      </rPr>
      <t xml:space="preserve"> EPI (gilet de sauvetage, waders)</t>
    </r>
    <r>
      <rPr>
        <rFont val="Calibri"/>
        <b/>
        <color theme="1"/>
        <sz val="11.0"/>
      </rPr>
      <t xml:space="preserve">
autre matériel : </t>
    </r>
    <r>
      <rPr>
        <rFont val="Calibri"/>
        <color theme="1"/>
        <sz val="11.0"/>
      </rPr>
      <t>GPS, télémètre ou décamètre, appareil photo</t>
    </r>
    <r>
      <rPr>
        <rFont val="Calibri"/>
        <b/>
        <color theme="1"/>
        <sz val="11.0"/>
      </rPr>
      <t xml:space="preserve">
Traitement: 
</t>
    </r>
    <r>
      <rPr>
        <rFont val="Calibri"/>
        <color theme="1"/>
        <sz val="11.0"/>
      </rPr>
      <t>produits chimiqes (HCl, H2O2, eau déminéralisée, naphrax...)
verrerie, hotte, lames microscopiques</t>
    </r>
    <r>
      <rPr>
        <rFont val="Calibri"/>
        <b/>
        <color theme="1"/>
        <sz val="11.0"/>
      </rPr>
      <t xml:space="preserve">
Analyse:</t>
    </r>
    <r>
      <rPr>
        <rFont val="Calibri"/>
        <color theme="1"/>
        <sz val="11.0"/>
      </rPr>
      <t xml:space="preserve"> microscope, huile à immersion</t>
    </r>
    <r>
      <rPr>
        <rFont val="Calibri"/>
        <b/>
        <color theme="1"/>
        <sz val="11.0"/>
      </rPr>
      <t xml:space="preserve">
Global:  </t>
    </r>
    <r>
      <rPr>
        <rFont val="Calibri"/>
        <color theme="1"/>
        <sz val="11.0"/>
      </rPr>
      <t>Fiches de saisie des données</t>
    </r>
    <r>
      <rPr>
        <rFont val="Calibri"/>
        <b/>
        <color theme="1"/>
        <sz val="11.0"/>
      </rPr>
      <t xml:space="preserve">
</t>
    </r>
    <r>
      <rPr>
        <rFont val="Calibri"/>
        <color theme="1"/>
        <sz val="11.0"/>
      </rPr>
      <t>Norme et modes opératoire</t>
    </r>
  </si>
  <si>
    <t>Stations fixes représentatives des masses d'eau du territoire
- Ile-de-France: environ 200 (suivi en interne: environ 5 stations par an)
- Ensemble du territoire (hors IDF: départements 10, partiellement: 45, 51, 52): environ 330
(suivi en interne: environ 35 stations par an)</t>
  </si>
  <si>
    <t>Saisie des données des opérations dans l'application interne SIQ
Validation de la campagne de l'année n au premier semestre de l'année n+1
Validation niveau 1 par le responsable de l'opération
Validation niveau 2 par les responsables technique et qualité
Transmission à l'agence de l'eau Seine Normandie
dépot sur Naïades</t>
  </si>
  <si>
    <t>Traitement</t>
  </si>
  <si>
    <t>Analyse</t>
  </si>
  <si>
    <t>L'Indice Biologique Diatomées (IBD)</t>
  </si>
  <si>
    <t>https://www.auvergne-rhone-alpes.developpement-durable.gouv.fr/IMG/pdf/PlaquetteIBD_cle79cf43.pdf</t>
  </si>
  <si>
    <t>Surveillance des cours d'eau - Macrophytes</t>
  </si>
  <si>
    <r>
      <rPr>
        <rFont val="Calibri"/>
        <b/>
        <color theme="1"/>
        <sz val="11.0"/>
      </rPr>
      <t xml:space="preserve">échantillonage et analyse: </t>
    </r>
    <r>
      <rPr>
        <rFont val="Calibri"/>
        <color theme="1"/>
        <sz val="11.0"/>
      </rPr>
      <t xml:space="preserve">
Habilitation à la norme NF T 90-395
Formation avancée en détermination des différentes catégories de macrophytes (algues, bryophytes, plantes vasculaires)
</t>
    </r>
    <r>
      <rPr>
        <rFont val="Calibri"/>
        <b/>
        <color theme="1"/>
        <sz val="11.0"/>
      </rPr>
      <t>Accréditation obligatoire</t>
    </r>
    <r>
      <rPr>
        <rFont val="Calibri"/>
        <color theme="1"/>
        <sz val="11.0"/>
      </rPr>
      <t xml:space="preserve"> du laboratoire par le COFRAC</t>
    </r>
  </si>
  <si>
    <r>
      <rPr>
        <rFont val="Calibri"/>
        <b/>
        <color theme="1"/>
        <sz val="11.0"/>
      </rPr>
      <t xml:space="preserve">Animation nationale:
</t>
    </r>
    <r>
      <rPr>
        <rFont val="Calibri"/>
        <color theme="1"/>
        <sz val="11.0"/>
      </rPr>
      <t>GT macrophytes</t>
    </r>
    <r>
      <rPr>
        <rFont val="Calibri"/>
        <b/>
        <color theme="1"/>
        <sz val="11.0"/>
      </rPr>
      <t xml:space="preserve">
Laboratoire d'hydrobiologie IDF:
</t>
    </r>
    <r>
      <rPr>
        <rFont val="Calibri"/>
        <color theme="1"/>
        <sz val="11.0"/>
      </rPr>
      <t xml:space="preserve">Claire DAVID
Jean-Luc SUBERCHICOT
Yannick OLIVIER
</t>
    </r>
    <r>
      <rPr>
        <rFont val="Calibri"/>
        <color theme="1"/>
        <sz val="11.0"/>
      </rPr>
      <t xml:space="preserve">
</t>
    </r>
    <r>
      <rPr>
        <rFont val="Calibri"/>
        <b/>
        <color theme="1"/>
        <sz val="11.0"/>
      </rPr>
      <t>Courriel du réseau:</t>
    </r>
    <r>
      <rPr>
        <rFont val="Calibri"/>
        <color theme="1"/>
        <sz val="11.0"/>
      </rPr>
      <t xml:space="preserve">
hydrobiologie.ile-de-france@ofb.gouv.fr</t>
    </r>
  </si>
  <si>
    <t>Calculer l'indice biologique macrophytique en rivière (IBMR) qui contribue à l'évaluation de l'état écologique des eaux.
Analyser la répartition spatiale et l'évolution temporelle des espèces (espèces protégées, EEE, ...)</t>
  </si>
  <si>
    <t>Détermination de l'indice biologique macrophytique en rivière - Norme NF T 90-395.
Relevé exhaustif des macrophytes présents dans la station.
Prélèvement et photographie d'échantillons de taxons.
Détermination à la loupe binoculaire et au microscope des échantillons recueillis sur le terrain. Cette analyse est effectuée dans les jours suivant le prélèvement pour bénéficier de taxons frais, non dégradés par des fixateurs.
Relevé et saisie de l'ensemble des données (terrain et laboratoire).</t>
  </si>
  <si>
    <r>
      <rPr>
        <rFont val="Calibri"/>
        <b/>
        <color theme="1"/>
        <sz val="11.0"/>
      </rPr>
      <t xml:space="preserve">Terrain : </t>
    </r>
    <r>
      <rPr>
        <rFont val="Calibri"/>
        <color theme="1"/>
        <sz val="11.0"/>
      </rPr>
      <t>aquascopes, bocaux de différentes tailles, perche téléscopique, rateau, loupes, pinces</t>
    </r>
    <r>
      <rPr>
        <rFont val="Calibri"/>
        <b/>
        <color theme="1"/>
        <sz val="11.0"/>
      </rPr>
      <t xml:space="preserve">
Sécurité du chantier : </t>
    </r>
    <r>
      <rPr>
        <rFont val="Calibri"/>
        <color theme="1"/>
        <sz val="11.0"/>
      </rPr>
      <t>EPI (gilet de sauvetage, waders)</t>
    </r>
    <r>
      <rPr>
        <rFont val="Calibri"/>
        <b/>
        <color theme="1"/>
        <sz val="11.0"/>
      </rPr>
      <t xml:space="preserve">
autre matériel : </t>
    </r>
    <r>
      <rPr>
        <rFont val="Calibri"/>
        <color theme="1"/>
        <sz val="11.0"/>
      </rPr>
      <t>GPS, télémètre ou décamètre, appareil photo</t>
    </r>
    <r>
      <rPr>
        <rFont val="Calibri"/>
        <b/>
        <color theme="1"/>
        <sz val="11.0"/>
      </rPr>
      <t xml:space="preserve">
Analyse : </t>
    </r>
    <r>
      <rPr>
        <rFont val="Calibri"/>
        <color theme="1"/>
        <sz val="11.0"/>
      </rPr>
      <t>loupe binoculaire, microscope, verrerie, pinces</t>
    </r>
    <r>
      <rPr>
        <rFont val="Calibri"/>
        <b/>
        <color theme="1"/>
        <sz val="11.0"/>
      </rPr>
      <t xml:space="preserve">
Global :  </t>
    </r>
    <r>
      <rPr>
        <rFont val="Calibri"/>
        <color theme="1"/>
        <sz val="11.0"/>
      </rPr>
      <t>Fiches de saisie des données
Norme et modes opératoire</t>
    </r>
  </si>
  <si>
    <t>Stations fixes représentatives des masses d'eau du territoire
- Ile-de-France: environ 40 (suivi en interne: environ 5 stations par an)
- Ensemble du territoire (hors IDF: départements 10, partiellement: 45, 51, 52): environ 70
(suivi en interne: environ 10 stations par an)</t>
  </si>
  <si>
    <t>Observatoire national des étiages (ONDE)</t>
  </si>
  <si>
    <t>&lt; 5mn/station</t>
  </si>
  <si>
    <t>L’Observatoire national des étiages (ONDE), mis en place en 2012, est un dispositif complémentaire des stations hydrométriques. Les observations réalisées sont utiles aux pouvoirs publics pour la gestion de la ressource en eau en période de sécheresse, afin de limiter les impacts sur la faune et la flore aquatiques. Onde caractérise les étiages estivaux par l’observation du niveau d’écoulement de petits cours d’eau.</t>
  </si>
  <si>
    <t>Information sur le protocole terrain
Droit de saisie à la demande</t>
  </si>
  <si>
    <t>Animation &amp; Communication
Fourniture d’éléments techniques sur la sécheresse
Gestion des données</t>
  </si>
  <si>
    <t>Coordination
Synthèse des données
Contribution au BSH</t>
  </si>
  <si>
    <t>Observation
Saisie des données
Diffusion et présentation des données en CRE
Intégration de ONDE dans les ACS</t>
  </si>
  <si>
    <t>Apprécier et suivre l’évolution des conditions d’écoulement.
Aider à l’anticipation et à la gestion des situations de crise.</t>
  </si>
  <si>
    <r>
      <rPr>
        <rFont val="Calibri"/>
        <b/>
        <color theme="1"/>
        <sz val="11.0"/>
      </rPr>
      <t>Animation nationale:</t>
    </r>
    <r>
      <rPr>
        <rFont val="Calibri"/>
        <color theme="1"/>
        <sz val="11.0"/>
      </rPr>
      <t xml:space="preserve">
Céline NOWAK
</t>
    </r>
    <r>
      <rPr>
        <rFont val="Calibri"/>
        <b/>
        <color theme="1"/>
        <sz val="11.0"/>
      </rPr>
      <t>Animation régionale:</t>
    </r>
    <r>
      <rPr>
        <rFont val="Calibri"/>
        <color theme="1"/>
        <sz val="11.0"/>
      </rPr>
      <t xml:space="preserve">
Samuel DEMBSKI
</t>
    </r>
    <r>
      <rPr>
        <rFont val="Calibri"/>
        <b/>
        <color theme="1"/>
        <sz val="11.0"/>
      </rPr>
      <t xml:space="preserve">Correspondants départementaux:
</t>
    </r>
    <r>
      <rPr>
        <rFont val="Calibri"/>
        <color theme="1"/>
        <sz val="11.0"/>
      </rPr>
      <t xml:space="preserve">PPC: Arnaud LOIZE
77: Cyrille BOST
78-95: Paul RIVAUD
91: Alice PACAUD
</t>
    </r>
    <r>
      <rPr>
        <rFont val="Calibri"/>
        <b/>
        <color theme="1"/>
        <sz val="11.0"/>
      </rPr>
      <t>Assistance:</t>
    </r>
    <r>
      <rPr>
        <rFont val="Calibri"/>
        <color theme="1"/>
        <sz val="11.0"/>
      </rPr>
      <t xml:space="preserve">
assistance.onde@ofb.gouv.fr</t>
    </r>
  </si>
  <si>
    <t>Point de situation sur les secteurs en étiage lors des comités ressource en eau (CRE).
Les seuils de déclenchement des mesures de restriction en eau peuvent s’appuyer sur ces observations.
Contribution aux Bulletins de Situation Hydrologique (BSH): donnée complémentaire pour caractériser la situation hydrologique d’un territoire.</t>
  </si>
  <si>
    <t>Observation visuelle selon les modalités suivantes:
∙ Ecoulement visible (acceptable ou faible)
∙ Ecoulement non visible
∙ Assec
⚠️ L’appréciation peut varier selon les observateurs.</t>
  </si>
  <si>
    <t>Catalogue des stations (si disponible)</t>
  </si>
  <si>
    <t>77, 78, 91, 94, 95</t>
  </si>
  <si>
    <t>Stations fixes représentatives des situations hydrologiques des petits cours d’eau (rangs de Strahler 1 à 4) d’un département
60 stations en Ile-de-France</t>
  </si>
  <si>
    <t>Saisie des observations sur https://onde.ofb.fr avant la fin du mois de l’observation</t>
  </si>
  <si>
    <t>Site officiel</t>
  </si>
  <si>
    <t>http://www.onde.eaufrance.fr/</t>
  </si>
  <si>
    <t>API Hubeau</t>
  </si>
  <si>
    <t>https://hubeau.eaufrance.fr/page/api-ecoulement</t>
  </si>
  <si>
    <t>DRIEAT/DDT</t>
  </si>
  <si>
    <t>Catalogue de données OFB</t>
  </si>
  <si>
    <t>https://data.ofb.fr/catalogue/data-eaufrance/fre/catalog.search#/metadata/1006fb89-6dfe-4063-b601-0c510ad31077</t>
  </si>
  <si>
    <t>Tableau de bord interne (NE PAS DIFFUSER)</t>
  </si>
  <si>
    <t>https://ofb-idf.github.io/PRR_ONDE/</t>
  </si>
  <si>
    <t>complémentaire</t>
  </si>
  <si>
    <t>usuel</t>
  </si>
  <si>
    <t>Suivi usuel: 1 fois par mois, le 25 (+/- 2 jours)
Suivi complémentaire: en fonction des conditions hydrologiques</t>
  </si>
  <si>
    <t>Plaquette de présentation (Serveur DR)</t>
  </si>
  <si>
    <t>file://ad.intra/dfs/COMMUNS/REGIONS/IDF/DR/05_CONNAISSANCE/ONDE/01_Documentation/ONDE_fiche%20technique.pdf</t>
  </si>
  <si>
    <t>Gestion quantitative de l'eau et sécheresses (intranet)</t>
  </si>
  <si>
    <t>https://intranet.ofb.fr/gestion-quantitative-de-leau-et-des-secheresses</t>
  </si>
  <si>
    <t>La gestion de la sécheresse en 8 questions-réponses</t>
  </si>
  <si>
    <t>https://www.ofb.gouv.fr/la-gestion-de-la-secheresse-en-8-questions-reponses</t>
  </si>
  <si>
    <t>Fiches de synthèse de l'impact du manque d'eau sur la biodiversité (intranet)</t>
  </si>
  <si>
    <t>https://intranet.ofb.fr/sites/default/files/Ressources/Th%C3%A9matiques/s%C3%A9cheresse/Fiches%20techniques_manquedeau_faune%20aquatique.pdf</t>
  </si>
  <si>
    <t>Dataviz nationale</t>
  </si>
  <si>
    <t>https://professionnels.ofb.fr/fr/doc-dataviz/dataviz-lassechement-estival-cours-deau-metropole-2012-2022</t>
  </si>
  <si>
    <t>Bulletin de suivi hydrologique d'Île-de-France</t>
  </si>
  <si>
    <t>https://www.drieat.ile-de-france.developpement-durable.gouv.fr/bulletin-de-suivi-hydrologique-d-ile-de-france-r4864.html</t>
  </si>
  <si>
    <t>Caractérisation des obstacles à l'écoulement</t>
  </si>
  <si>
    <t>Le ROE permet d’avoir une information spatialisée et standardisée sur les obstacles à l’écoulement des cours d’eau d’origine humaine (caractéristiques, usages, gestion). Cette information peut être complétée dans la BDOE.</t>
  </si>
  <si>
    <t>Outil Géobs:
- Consultation: sur demande à l'assistance
- Saisie: information dispensée par les agents de la DR
- Validation: correspondants continuité formés</t>
  </si>
  <si>
    <t>Animation
Base de données</t>
  </si>
  <si>
    <t>Animation locale
Saisie
Validation</t>
  </si>
  <si>
    <t>Collecter des informations objectives sur le nombre, la localisation et les caractéristiques des obstacles à l’écoulement sur les cours d’eau</t>
  </si>
  <si>
    <r>
      <rPr>
        <rFont val="Calibri"/>
        <b/>
        <color theme="1"/>
        <sz val="11.0"/>
      </rPr>
      <t>Animation nationale:</t>
    </r>
    <r>
      <rPr>
        <rFont val="Calibri"/>
        <color theme="1"/>
        <sz val="11.0"/>
      </rPr>
      <t xml:space="preserve">
Karl KREUTZENBERGER
</t>
    </r>
    <r>
      <rPr>
        <rFont val="Calibri"/>
        <b/>
        <color theme="1"/>
        <sz val="11.0"/>
      </rPr>
      <t>Animation régionale:</t>
    </r>
    <r>
      <rPr>
        <rFont val="Calibri"/>
        <color theme="1"/>
        <sz val="11.0"/>
      </rPr>
      <t xml:space="preserve">
Cédric MONDY
</t>
    </r>
    <r>
      <rPr>
        <rFont val="Calibri"/>
        <b/>
        <color theme="1"/>
        <sz val="11.0"/>
      </rPr>
      <t xml:space="preserve">Correspondants départementaux:
</t>
    </r>
    <r>
      <rPr>
        <rFont val="Calibri"/>
        <color theme="1"/>
        <sz val="11.0"/>
      </rPr>
      <t xml:space="preserve">PPC: Gaëtan MORNET
77: Cyrille BOST
78-95: Angélique EGLOFF
91: Sébastien LANGUILLE
</t>
    </r>
    <r>
      <rPr>
        <rFont val="Calibri"/>
        <b/>
        <color theme="1"/>
        <sz val="11.0"/>
      </rPr>
      <t>Assistance:</t>
    </r>
    <r>
      <rPr>
        <rFont val="Calibri"/>
        <color theme="1"/>
        <sz val="11.0"/>
      </rPr>
      <t xml:space="preserve">
</t>
    </r>
    <r>
      <rPr>
        <rFont val="Calibri"/>
        <color theme="1"/>
        <sz val="10.0"/>
      </rPr>
      <t>assistance.geobs@ofb.gouv.fr</t>
    </r>
  </si>
  <si>
    <t>Elaboration d’un référentiel national et un socle commun d’information. Estimer la pression ouvrage sur les cours d’eau.
Suivi des politiques de restauration de la continuité écologique
Calcul d’indicateurs de continuité écologique</t>
  </si>
  <si>
    <t>Caractérisation physique des ouvrages et de leurs annexes (dispositifs de franchissement...)
Caractérisation de leurs usages et modes de gestion
Animation du réseau de partenaires</t>
  </si>
  <si>
    <t>- Fiche terrain
- GPS
- Appareil photo
- Mire ou autre équipement permettant de mesurer la hauteur de chute</t>
  </si>
  <si>
    <t>Opportuniste ou plannifié</t>
  </si>
  <si>
    <t>Remontée de données des partenaires
Saisie sur GéObs (https://geobs.eaufrance.fr/)
Validation obligatoire par un agent OFB disposant du profil validation</t>
  </si>
  <si>
    <t>Catalogue de données du Sandre</t>
  </si>
  <si>
    <t>https://www.sandre.eaufrance.fr/atlas/srv/fre/catalog.search#/metadata/59057026-b40c-4cf9-9e3e-7296e0aa1a78</t>
  </si>
  <si>
    <t>Agence de l’eau
DRIEAT
Syndicats de rivière
Fédérations de pêche
Collectivités</t>
  </si>
  <si>
    <t>hauteur de chute</t>
  </si>
  <si>
    <t>inventaire</t>
  </si>
  <si>
    <t>A l'étiage pour la caractérisation des hauteurs de chute</t>
  </si>
  <si>
    <t>La continuité écologique des cours d'eau</t>
  </si>
  <si>
    <t>https://www.ofb.gouv.fr/la-continuite-ecologique-des-cours-deau</t>
  </si>
  <si>
    <t>Bilans (serveur DR)</t>
  </si>
  <si>
    <t>file://ad.intra/dfs/COMMUNS/REGIONS/IDF/DR/05_CONNAISSANCE/ROE/04_Bilans</t>
  </si>
  <si>
    <t>https://professionnels.ofb.fr/fr/doc-dataviz/dataviz-mieux-connaitre-ouvrages-qui-jalonnent-nos-cours-deau</t>
  </si>
  <si>
    <t>La méthode ICE</t>
  </si>
  <si>
    <t>https://professionnels.ofb.fr/fr/node/387</t>
  </si>
  <si>
    <t>Dispositif de suivi des bocages (DSB)</t>
  </si>
  <si>
    <t>Le dispositif de suivi des bocages, initié en 2017, vise l'amélioration de la connaissance des paysages bocagers et le suivi de leurs écosystèmes associés. Après l'établissement d'une couche nationale de référence des linéaires de haies diffusée par l'IGN depuis 2020 et la cartographie des types de paysages bocagers, la phase actuelle doit établir des références locales qualitatives sur les haies. En Ile-de-France la densité en haies est très faible, souvent inférieure à 20 mètres linéaires par hectare. Les haies et bocages sont pourtant des milieux privilégiés par de nombreuses espèces et des facteurs de continuité écologique.</t>
  </si>
  <si>
    <t>Connaissance en botanique (végétation arborée et arbustives)</t>
  </si>
  <si>
    <t>Recueil de données
Saisie des données</t>
  </si>
  <si>
    <t>Suivre l’évolution quantitative et qualitative des territoires bocagers</t>
  </si>
  <si>
    <r>
      <rPr>
        <rFont val="Calibri"/>
        <b/>
        <color theme="1"/>
        <sz val="11.0"/>
      </rPr>
      <t>Animation nationale:</t>
    </r>
    <r>
      <rPr>
        <rFont val="Calibri"/>
        <color theme="1"/>
        <sz val="11.0"/>
      </rPr>
      <t xml:space="preserve">
Sophie MORIN
Sylvain HAIE
</t>
    </r>
    <r>
      <rPr>
        <rFont val="Calibri"/>
        <b/>
        <color theme="1"/>
        <sz val="11.0"/>
      </rPr>
      <t>Animation régionale:</t>
    </r>
    <r>
      <rPr>
        <rFont val="Calibri"/>
        <color theme="1"/>
        <sz val="11.0"/>
      </rPr>
      <t xml:space="preserve">
Samuel DEMBSKI
</t>
    </r>
  </si>
  <si>
    <t xml:space="preserve">Suivi temporel de la qualité du bocage. 
Cibler les zones pour la mise en place de mesures de préservation / restauration. 
Evaluer l'impact des modes de gestion des écosystèmes bocagers.
Aide pour les documents de planification (Pacte en faveur de la haie), les politiques agricoles et la construction de l’observatoire de la haie. </t>
  </si>
  <si>
    <t>Caractérisation des haies d'une sélection de mailles de 1 km² (hors zones urbaines).
Pour 4/16ème de la surface de chacune des mailles :
- Localisation des haies, des alignements d’arbres et des modes d’occupation du sol.
- Description des haies : forme (selon la classification simplifiée disponible), emprise au sol,  composition, intensité de gestion, présence de facteurs favorables à la biodiversité...</t>
  </si>
  <si>
    <t>- Tablette intégrant le fond orthophotographique de la maille + accès à l'outil de saisie
- Smartphone pour se repérer si nécessaire, faire de la prise de vue, avec application "Pl@ntnet" installée
- Guide botanique (flore forestière française par exemple)
- Télémètre
- Fiches de description des haies (en cas de panne de la tablette ou pour saisie a posteriori)
⚠️ Avertir le(les) propriétaires des parcelles où s'effectuent les relevés</t>
  </si>
  <si>
    <t>Sélection de mailles de 1km²</t>
  </si>
  <si>
    <t>Saisie des relevés sur "adresse à préciser" directement sur le terrain</t>
  </si>
  <si>
    <t>BD Haie</t>
  </si>
  <si>
    <t>https://geoservices.ign.fr/bdhaie</t>
  </si>
  <si>
    <t>IGN</t>
  </si>
  <si>
    <t>possible</t>
  </si>
  <si>
    <t>préférable</t>
  </si>
  <si>
    <t>Observations opportunistes (en particulier avifaune)</t>
  </si>
  <si>
    <t>Un suivi tous les 6 ans.
Les relevés sont réalisés de préférence pendant la saison de végétation.</t>
  </si>
  <si>
    <t>Haies et bocages (Site OFB)</t>
  </si>
  <si>
    <t>https://www.ofb.gouv.fr/haies-et-bocages-des-reservoirs-de-biodiversite</t>
  </si>
  <si>
    <t>Connaître la haie et le bocage</t>
  </si>
  <si>
    <t>https://professionnels.ofb.fr/fr/node/852</t>
  </si>
  <si>
    <t>L'essentiel sur la haie</t>
  </si>
  <si>
    <t>https://professionnels.ofb.fr/index.php/fr/doc-comprendre-agir/lessentiel-haie</t>
  </si>
  <si>
    <t>Dispositif de suivi du bocage - Protocole</t>
  </si>
  <si>
    <t>file://ad.intra/dfs/COMMUNS/REGIONS/IDF/DR/05_CONNAISSANCE/HABITATS/Bocage/03_DSB/DNSB_TEST2021-NATIONAL.pdf</t>
  </si>
  <si>
    <t>Haies et bocages (Portail technique)</t>
  </si>
  <si>
    <t>https://professionnels.ofb.fr/index.php/fr/haies-bocage</t>
  </si>
  <si>
    <t>Atlas cartographique des densités de haies en Ile-de-France</t>
  </si>
  <si>
    <t>file://ad.intra/dfs/COMMUNS/REGIONS/IDF/DR/05_CONNAISSANCE/HABITATS/Bocage/02_ATLAS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</si>
</sst>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yyyy\-mm\-dd"/>
    <numFmt numFmtId="165" formatCode="d\-m"/>
    <numFmt numFmtId="166" formatCode="D/M/YYYY"/>
    <numFmt numFmtId="167" formatCode="dd/mm/yyyy"/>
  </numFmts>
  <fonts count="38">
    <font>
      <sz val="11.0"/>
      <color theme="1"/>
      <name val="Calibri"/>
      <scheme val="minor"/>
    </font>
    <font>
      <b/>
      <sz val="14.0"/>
      <color rgb="FF0563C1"/>
      <name val="Calibri"/>
    </font>
    <font/>
    <font>
      <sz val="11.0"/>
      <color theme="1"/>
      <name val="Calibri"/>
    </font>
    <font>
      <sz val="18.0"/>
      <color rgb="FFFFFFFF"/>
      <name val="Calibri"/>
    </font>
    <font>
      <sz val="18.0"/>
      <color theme="0"/>
      <name val="Calibri"/>
    </font>
    <font>
      <b/>
      <sz val="14.0"/>
      <color theme="1"/>
      <name val="Calibri"/>
    </font>
    <font>
      <b/>
      <sz val="11.0"/>
      <color theme="1"/>
      <name val="Calibri"/>
    </font>
    <font>
      <sz val="11.0"/>
      <color rgb="FFFFE599"/>
      <name val="Calibri"/>
    </font>
    <font>
      <sz val="11.0"/>
      <color rgb="FF00FF00"/>
      <name val="Calibri"/>
    </font>
    <font>
      <sz val="11.0"/>
      <color rgb="FF38761D"/>
      <name val="Calibri"/>
    </font>
    <font>
      <sz val="11.0"/>
      <color rgb="FF3D85C6"/>
      <name val="Calibri"/>
    </font>
    <font>
      <sz val="11.0"/>
      <color rgb="FF351C75"/>
      <name val="Calibri"/>
    </font>
    <font>
      <b/>
      <sz val="10.0"/>
      <color rgb="FF000000"/>
      <name val="Calibri"/>
    </font>
    <font>
      <i/>
      <sz val="11.0"/>
      <color theme="1"/>
      <name val="Calibri"/>
    </font>
    <font>
      <b/>
      <sz val="11.0"/>
      <color rgb="FF000000"/>
      <name val="Calibri"/>
    </font>
    <font>
      <sz val="11.0"/>
      <color rgb="FF000000"/>
      <name val="Calibri"/>
    </font>
    <font>
      <b/>
      <sz val="10.0"/>
      <color theme="1"/>
      <name val="Calibri"/>
    </font>
    <font>
      <sz val="11.0"/>
      <color theme="6"/>
      <name val="Calibri"/>
    </font>
    <font>
      <sz val="11.0"/>
      <color rgb="FFA5A5A5"/>
      <name val="Calibri"/>
    </font>
    <font>
      <b/>
      <sz val="11.0"/>
      <color theme="0"/>
      <name val="Calibri"/>
    </font>
    <font>
      <sz val="11.0"/>
      <color rgb="FF0563C1"/>
      <name val="Calibri"/>
    </font>
    <font>
      <sz val="10.0"/>
      <color theme="1"/>
      <name val="Calibri"/>
    </font>
    <font>
      <u/>
      <sz val="11.0"/>
      <color rgb="FF000000"/>
      <name val="Calibri"/>
    </font>
    <font>
      <u/>
      <sz val="11.0"/>
      <color rgb="FF0563C1"/>
      <name val="Calibri"/>
    </font>
    <font>
      <u/>
      <sz val="11.0"/>
      <color rgb="FF0563C1"/>
      <name val="Calibri"/>
    </font>
    <font>
      <sz val="10.0"/>
      <color rgb="FF000000"/>
      <name val="Calibri"/>
    </font>
    <font>
      <u/>
      <sz val="11.0"/>
      <color rgb="FF0000FF"/>
      <name val="Calibri"/>
    </font>
    <font>
      <sz val="9.0"/>
      <color theme="1"/>
      <name val="Calibri"/>
    </font>
    <font>
      <u/>
      <sz val="11.0"/>
      <color rgb="FF0000FF"/>
      <name val="Calibri"/>
    </font>
    <font>
      <u/>
      <sz val="11.0"/>
      <color rgb="FF0000FF"/>
      <name val="Calibri"/>
    </font>
    <font>
      <u/>
      <sz val="11.0"/>
      <color rgb="FF0000FF"/>
      <name val="Calibri"/>
    </font>
    <font>
      <u/>
      <sz val="11.0"/>
      <color theme="10"/>
      <name val="Calibri"/>
    </font>
    <font>
      <u/>
      <sz val="11.0"/>
      <color theme="10"/>
      <name val="Calibri"/>
    </font>
    <font>
      <u/>
      <sz val="11.0"/>
      <color theme="10"/>
      <name val="Calibri"/>
    </font>
    <font>
      <b/>
      <sz val="9.0"/>
      <color theme="1"/>
      <name val="Calibri"/>
    </font>
    <font>
      <sz val="8.0"/>
      <color theme="1"/>
      <name val="Calibri"/>
    </font>
    <font>
      <color theme="10"/>
      <name val="Calibri"/>
      <sz val="11.0"/>
      <u val="single"/>
    </font>
  </fonts>
  <fills count="11">
    <fill>
      <patternFill patternType="none"/>
    </fill>
    <fill>
      <patternFill patternType="lightGray"/>
    </fill>
    <fill>
      <patternFill patternType="solid">
        <fgColor rgb="FFFFFFFF"/>
        <bgColor rgb="FFFFFFFF"/>
      </patternFill>
    </fill>
    <fill>
      <patternFill patternType="solid">
        <fgColor theme="8"/>
        <bgColor theme="8"/>
      </patternFill>
    </fill>
    <fill>
      <patternFill patternType="solid">
        <fgColor theme="0"/>
        <bgColor theme="0"/>
      </patternFill>
    </fill>
    <fill>
      <patternFill patternType="solid">
        <fgColor rgb="FFFFE599"/>
        <bgColor rgb="FFFFE599"/>
      </patternFill>
    </fill>
    <fill>
      <patternFill patternType="solid">
        <fgColor rgb="FF00FF00"/>
        <bgColor rgb="FF00FF00"/>
      </patternFill>
    </fill>
    <fill>
      <patternFill patternType="solid">
        <fgColor rgb="FF38761D"/>
        <bgColor rgb="FF38761D"/>
      </patternFill>
    </fill>
    <fill>
      <patternFill patternType="solid">
        <fgColor rgb="FF3D85C6"/>
        <bgColor rgb="FF3D85C6"/>
      </patternFill>
    </fill>
    <fill>
      <patternFill patternType="solid">
        <fgColor rgb="FF351C75"/>
        <bgColor rgb="FF351C75"/>
      </patternFill>
    </fill>
    <fill>
      <patternFill patternType="solid">
        <fgColor rgb="FF5B9BD5"/>
        <bgColor rgb="FF5B9BD5"/>
      </patternFill>
    </fill>
  </fills>
  <borders count="77">
    <border/>
    <border>
      <left style="thick">
        <color rgb="FF0563C1"/>
      </left>
      <top style="thick">
        <color rgb="FF0563C1"/>
      </top>
      <bottom/>
    </border>
    <border>
      <top style="thick">
        <color rgb="FF0563C1"/>
      </top>
      <bottom/>
    </border>
    <border>
      <right style="thick">
        <color rgb="FF0563C1"/>
      </right>
      <top style="thick">
        <color rgb="FF0563C1"/>
      </top>
      <bottom/>
    </border>
    <border>
      <left/>
      <right/>
      <top/>
      <bottom/>
    </border>
    <border>
      <left style="thick">
        <color rgb="FF0563C1"/>
      </left>
      <right/>
      <top/>
      <bottom/>
    </border>
    <border>
      <left/>
      <right style="thick">
        <color rgb="FF0563C1"/>
      </right>
      <top/>
      <bottom/>
    </border>
    <border>
      <left style="thick">
        <color rgb="FF0563C1"/>
      </left>
      <top/>
      <bottom/>
    </border>
    <border>
      <top/>
      <bottom/>
    </border>
    <border>
      <right style="thick">
        <color rgb="FF0563C1"/>
      </right>
      <top/>
      <bottom/>
    </border>
    <border>
      <left style="thick">
        <color rgb="FF0563C1"/>
      </left>
      <top/>
      <bottom style="thick">
        <color rgb="FF0563C1"/>
      </bottom>
    </border>
    <border>
      <top/>
      <bottom style="thick">
        <color rgb="FF0563C1"/>
      </bottom>
    </border>
    <border>
      <right style="thick">
        <color rgb="FF0563C1"/>
      </right>
      <top/>
      <bottom style="thick">
        <color rgb="FF0563C1"/>
      </bottom>
    </border>
    <border>
      <left/>
      <top/>
      <bottom/>
    </border>
    <border>
      <right/>
      <top/>
      <bottom/>
    </border>
    <border>
      <left style="thin">
        <color rgb="FF284E3F"/>
      </left>
      <right style="thin">
        <color rgb="FF356854"/>
      </right>
      <top style="thin">
        <color rgb="FF284E3F"/>
      </top>
      <bottom style="thin">
        <color rgb="FF284E3F"/>
      </bottom>
    </border>
    <border>
      <left style="thin">
        <color rgb="FF356854"/>
      </left>
      <right style="thin">
        <color rgb="FF356854"/>
      </right>
      <top style="thin">
        <color rgb="FF284E3F"/>
      </top>
      <bottom style="thin">
        <color rgb="FF284E3F"/>
      </bottom>
    </border>
    <border>
      <left style="thin">
        <color rgb="FF356854"/>
      </left>
      <right style="thin">
        <color rgb="FF284E3F"/>
      </right>
      <top style="thin">
        <color rgb="FF284E3F"/>
      </top>
      <bottom style="thin">
        <color rgb="FF284E3F"/>
      </bottom>
    </border>
    <border>
      <left style="thin">
        <color rgb="FF284E3F"/>
      </left>
      <right style="thin">
        <color rgb="FFFFFFFF"/>
      </right>
      <top style="thin">
        <color rgb="FFFFFFFF"/>
      </top>
      <bottom style="thin">
        <color rgb="FFFFFFFF"/>
      </bottom>
    </border>
    <border>
      <left style="thin">
        <color rgb="FFFFFFFF"/>
      </left>
      <right style="thin">
        <color rgb="FFFFFFFF"/>
      </right>
      <top style="thin">
        <color rgb="FFFFFFFF"/>
      </top>
      <bottom style="thin">
        <color rgb="FFFFFFFF"/>
      </bottom>
    </border>
    <border>
      <left style="thin">
        <color rgb="FFFFFFFF"/>
      </left>
      <right style="thin">
        <color rgb="FF284E3F"/>
      </right>
      <top style="thin">
        <color rgb="FFFFFFFF"/>
      </top>
      <bottom style="thin">
        <color rgb="FFFFFFFF"/>
      </bottom>
    </border>
    <border>
      <left style="thin">
        <color rgb="FF284E3F"/>
      </left>
      <right style="thin">
        <color rgb="FFF6F8F9"/>
      </right>
      <top style="thin">
        <color rgb="FFF6F8F9"/>
      </top>
      <bottom style="thin">
        <color rgb="FFF6F8F9"/>
      </bottom>
    </border>
    <border>
      <left style="thin">
        <color rgb="FFF6F8F9"/>
      </left>
      <right style="thin">
        <color rgb="FFF6F8F9"/>
      </right>
      <top style="thin">
        <color rgb="FFF6F8F9"/>
      </top>
      <bottom style="thin">
        <color rgb="FFF6F8F9"/>
      </bottom>
    </border>
    <border>
      <left style="thin">
        <color rgb="FFF6F8F9"/>
      </left>
      <right style="thin">
        <color rgb="FF284E3F"/>
      </right>
      <top style="thin">
        <color rgb="FFF6F8F9"/>
      </top>
      <bottom style="thin">
        <color rgb="FFF6F8F9"/>
      </bottom>
    </border>
    <border>
      <left style="thin">
        <color rgb="FF284E3F"/>
      </left>
      <right style="thin">
        <color rgb="FFFFFFFF"/>
      </right>
      <top style="thin">
        <color rgb="FFFFFFFF"/>
      </top>
      <bottom style="thin">
        <color rgb="FF284E3F"/>
      </bottom>
    </border>
    <border>
      <left style="thin">
        <color rgb="FFFFFFFF"/>
      </left>
      <right style="thin">
        <color rgb="FFFFFFFF"/>
      </right>
      <top style="thin">
        <color rgb="FFFFFFFF"/>
      </top>
      <bottom style="thin">
        <color rgb="FF284E3F"/>
      </bottom>
    </border>
    <border>
      <left style="thin">
        <color rgb="FFFFFFFF"/>
      </left>
      <right style="thin">
        <color rgb="FF284E3F"/>
      </right>
      <top style="thin">
        <color rgb="FFFFFFFF"/>
      </top>
      <bottom style="thin">
        <color rgb="FF284E3F"/>
      </bottom>
    </border>
    <border>
      <left/>
      <top/>
    </border>
    <border>
      <top/>
    </border>
    <border>
      <right/>
      <top/>
    </border>
    <border>
      <left/>
    </border>
    <border>
      <right/>
    </border>
    <border>
      <left/>
      <bottom/>
    </border>
    <border>
      <bottom/>
    </border>
    <border>
      <right/>
      <bottom/>
    </border>
    <border>
      <left style="medium">
        <color rgb="FF8EAADB"/>
      </left>
      <right/>
      <top/>
      <bottom/>
    </border>
    <border>
      <left/>
      <right style="medium">
        <color rgb="FF8EAADB"/>
      </right>
      <top/>
      <bottom/>
    </border>
    <border>
      <left/>
      <right/>
      <top/>
    </border>
    <border>
      <left/>
      <right/>
      <top/>
      <bottom style="medium">
        <color rgb="FF8EAADB"/>
      </bottom>
    </border>
    <border>
      <left/>
      <right/>
      <bottom/>
    </border>
    <border>
      <left style="medium">
        <color rgb="FF8EAADB"/>
      </left>
      <right/>
      <top style="medium">
        <color rgb="FF8EAADB"/>
      </top>
      <bottom/>
    </border>
    <border>
      <left/>
      <top style="medium">
        <color rgb="FF8EAADB"/>
      </top>
    </border>
    <border>
      <top style="medium">
        <color rgb="FF8EAADB"/>
      </top>
    </border>
    <border>
      <right style="medium">
        <color rgb="FF8EAADB"/>
      </right>
      <top style="medium">
        <color rgb="FF8EAADB"/>
      </top>
    </border>
    <border>
      <right style="medium">
        <color rgb="FF8EAADB"/>
      </right>
    </border>
    <border>
      <left style="medium">
        <color rgb="FF8EAADB"/>
      </left>
    </border>
    <border>
      <left style="medium">
        <color rgb="FF8EAADB"/>
      </left>
      <right style="medium">
        <color rgb="FF8EAADB"/>
      </right>
      <top/>
      <bottom/>
    </border>
    <border>
      <left style="medium">
        <color rgb="FF8EAADB"/>
      </left>
      <right/>
      <top/>
      <bottom style="medium">
        <color rgb="FF8EAADB"/>
      </bottom>
    </border>
    <border>
      <left/>
      <bottom style="medium">
        <color rgb="FF8EAADB"/>
      </bottom>
    </border>
    <border>
      <bottom style="medium">
        <color rgb="FF8EAADB"/>
      </bottom>
    </border>
    <border>
      <right style="medium">
        <color rgb="FF8EAADB"/>
      </right>
      <bottom style="medium">
        <color rgb="FF8EAADB"/>
      </bottom>
    </border>
    <border>
      <left style="medium">
        <color rgb="FF8EAADB"/>
      </left>
      <right style="medium">
        <color rgb="FF8EAADB"/>
      </right>
      <top/>
    </border>
    <border>
      <left style="medium">
        <color rgb="FF8EAADB"/>
      </left>
      <top/>
    </border>
    <border>
      <left/>
      <right style="medium">
        <color rgb="FF8EAADB"/>
      </right>
      <top style="medium">
        <color rgb="FF8EAADB"/>
      </top>
      <bottom/>
    </border>
    <border>
      <left style="medium">
        <color rgb="FF8EAADB"/>
      </left>
      <right style="medium">
        <color rgb="FF8EAADB"/>
      </right>
    </border>
    <border>
      <right style="medium">
        <color rgb="FF8EAADB"/>
      </right>
      <top/>
    </border>
    <border>
      <left style="medium">
        <color rgb="FF8EAADB"/>
      </left>
      <right style="medium">
        <color rgb="FF8EAADB"/>
      </right>
      <bottom style="medium">
        <color rgb="FF8EAADB"/>
      </bottom>
    </border>
    <border>
      <left style="medium">
        <color rgb="FF8EAADB"/>
      </left>
      <bottom style="medium">
        <color rgb="FF8EAADB"/>
      </bottom>
    </border>
    <border>
      <right/>
      <bottom style="medium">
        <color rgb="FF8EAADB"/>
      </bottom>
    </border>
    <border>
      <left/>
      <right/>
      <top style="medium">
        <color rgb="FF8EAADB"/>
      </top>
      <bottom/>
    </border>
    <border>
      <left style="medium">
        <color rgb="FF8EAADB"/>
      </left>
      <top style="medium">
        <color rgb="FF8EAADB"/>
      </top>
      <bottom/>
    </border>
    <border>
      <top style="medium">
        <color rgb="FF8EAADB"/>
      </top>
      <bottom/>
    </border>
    <border>
      <right/>
      <top style="medium">
        <color rgb="FF8EAADB"/>
      </top>
      <bottom/>
    </border>
    <border>
      <right style="medium">
        <color rgb="FF8EAADB"/>
      </right>
      <top/>
      <bottom/>
    </border>
    <border>
      <left style="medium">
        <color rgb="FF8EAADB"/>
      </left>
      <top/>
      <bottom/>
    </border>
    <border>
      <right style="medium">
        <color rgb="FF8EAADB"/>
      </right>
      <bottom/>
    </border>
    <border>
      <left style="medium">
        <color rgb="FF8EAADB"/>
      </left>
      <top/>
      <bottom style="medium">
        <color rgb="FF6FA8DC"/>
      </bottom>
    </border>
    <border>
      <top/>
      <bottom style="medium">
        <color rgb="FF6FA8DC"/>
      </bottom>
    </border>
    <border>
      <right/>
      <top/>
      <bottom style="medium">
        <color rgb="FF6FA8DC"/>
      </bottom>
    </border>
    <border>
      <left/>
      <top/>
      <bottom style="medium">
        <color rgb="FF6FA8DC"/>
      </bottom>
    </border>
    <border>
      <right style="medium">
        <color rgb="FF8EAADB"/>
      </right>
      <top/>
      <bottom style="medium">
        <color rgb="FF6FA8DC"/>
      </bottom>
    </border>
    <border>
      <left style="medium">
        <color rgb="FF8EAADB"/>
      </left>
      <bottom/>
    </border>
    <border>
      <left/>
      <top style="medium">
        <color rgb="FF8EAADB"/>
      </top>
      <bottom/>
    </border>
    <border>
      <left style="thin">
        <color rgb="FF8EAADB"/>
      </left>
      <top/>
      <bottom/>
    </border>
    <border>
      <left/>
      <top style="thin">
        <color rgb="FF8EAADB"/>
      </top>
      <bottom/>
    </border>
    <border>
      <top style="thin">
        <color rgb="FF8EAADB"/>
      </top>
      <bottom/>
    </border>
    <border>
      <right/>
      <top style="thin">
        <color rgb="FF8EAADB"/>
      </top>
      <bottom/>
    </border>
  </borders>
  <cellStyleXfs count="1">
    <xf borderId="0" fillId="0" fontId="0" numFmtId="0" applyAlignment="1" applyFont="1"/>
  </cellStyleXfs>
  <cellXfs count="165">
    <xf borderId="0" fillId="0" fontId="0" numFmtId="0" xfId="0" applyAlignment="1" applyFont="1">
      <alignment readingOrder="0" shrinkToFit="0" vertical="bottom" wrapText="0"/>
    </xf>
    <xf borderId="1" fillId="2" fontId="1" numFmtId="0" xfId="0" applyBorder="1" applyFill="1" applyFont="1"/>
    <xf borderId="2" fillId="0" fontId="2" numFmtId="0" xfId="0" applyBorder="1" applyFont="1"/>
    <xf borderId="3" fillId="0" fontId="2" numFmtId="0" xfId="0" applyBorder="1" applyFont="1"/>
    <xf borderId="4" fillId="2" fontId="3" numFmtId="0" xfId="0" applyBorder="1" applyFont="1"/>
    <xf borderId="5" fillId="2" fontId="3" numFmtId="0" xfId="0" applyBorder="1" applyFont="1"/>
    <xf borderId="6" fillId="2" fontId="3" numFmtId="0" xfId="0" applyBorder="1" applyFont="1"/>
    <xf borderId="7" fillId="2" fontId="3" numFmtId="0" xfId="0" applyBorder="1" applyFont="1"/>
    <xf borderId="8" fillId="0" fontId="2" numFmtId="0" xfId="0" applyBorder="1" applyFont="1"/>
    <xf borderId="9" fillId="0" fontId="2" numFmtId="0" xfId="0" applyBorder="1" applyFont="1"/>
    <xf borderId="7" fillId="2" fontId="3" numFmtId="0" xfId="0" applyAlignment="1" applyBorder="1" applyFont="1">
      <alignment shrinkToFit="0" wrapText="1"/>
    </xf>
    <xf borderId="5" fillId="2" fontId="3" numFmtId="0" xfId="0" applyAlignment="1" applyBorder="1" applyFont="1">
      <alignment shrinkToFit="0" wrapText="1"/>
    </xf>
    <xf borderId="4" fillId="2" fontId="3" numFmtId="0" xfId="0" applyAlignment="1" applyBorder="1" applyFont="1">
      <alignment shrinkToFit="0" wrapText="1"/>
    </xf>
    <xf borderId="6" fillId="2" fontId="3" numFmtId="0" xfId="0" applyAlignment="1" applyBorder="1" applyFont="1">
      <alignment shrinkToFit="0" wrapText="1"/>
    </xf>
    <xf borderId="10" fillId="2" fontId="3" numFmtId="0" xfId="0" applyAlignment="1" applyBorder="1" applyFont="1">
      <alignment shrinkToFit="0" wrapText="1"/>
    </xf>
    <xf borderId="11" fillId="0" fontId="2" numFmtId="0" xfId="0" applyBorder="1" applyFont="1"/>
    <xf borderId="12" fillId="0" fontId="2" numFmtId="0" xfId="0" applyBorder="1" applyFont="1"/>
    <xf borderId="13" fillId="2" fontId="3" numFmtId="0" xfId="0" applyAlignment="1" applyBorder="1" applyFont="1">
      <alignment shrinkToFit="0" wrapText="1"/>
    </xf>
    <xf borderId="14" fillId="0" fontId="2" numFmtId="0" xfId="0" applyBorder="1" applyFont="1"/>
    <xf borderId="15" fillId="0" fontId="3" numFmtId="0" xfId="0" applyAlignment="1" applyBorder="1" applyFont="1">
      <alignment horizontal="left" vertical="center"/>
    </xf>
    <xf borderId="16" fillId="0" fontId="3" numFmtId="0" xfId="0" applyAlignment="1" applyBorder="1" applyFont="1">
      <alignment horizontal="left" vertical="center"/>
    </xf>
    <xf borderId="17" fillId="0" fontId="3" numFmtId="0" xfId="0" applyAlignment="1" applyBorder="1" applyFont="1">
      <alignment horizontal="left" vertical="center"/>
    </xf>
    <xf borderId="18" fillId="0" fontId="3" numFmtId="0" xfId="0" applyAlignment="1" applyBorder="1" applyFont="1">
      <alignment vertical="center"/>
    </xf>
    <xf borderId="19" fillId="0" fontId="3" numFmtId="0" xfId="0" applyAlignment="1" applyBorder="1" applyFont="1">
      <alignment vertical="center"/>
    </xf>
    <xf borderId="20" fillId="0" fontId="3" numFmtId="0" xfId="0" applyAlignment="1" applyBorder="1" applyFont="1">
      <alignment vertical="center"/>
    </xf>
    <xf borderId="21" fillId="0" fontId="3" numFmtId="0" xfId="0" applyAlignment="1" applyBorder="1" applyFont="1">
      <alignment vertical="center"/>
    </xf>
    <xf borderId="22" fillId="0" fontId="3" numFmtId="0" xfId="0" applyAlignment="1" applyBorder="1" applyFont="1">
      <alignment vertical="center"/>
    </xf>
    <xf borderId="23" fillId="0" fontId="3" numFmtId="0" xfId="0" applyAlignment="1" applyBorder="1" applyFont="1">
      <alignment vertical="center"/>
    </xf>
    <xf borderId="24" fillId="0" fontId="3" numFmtId="0" xfId="0" applyAlignment="1" applyBorder="1" applyFont="1">
      <alignment vertical="center"/>
    </xf>
    <xf borderId="25" fillId="0" fontId="3" numFmtId="0" xfId="0" applyAlignment="1" applyBorder="1" applyFont="1">
      <alignment vertical="center"/>
    </xf>
    <xf borderId="26" fillId="0" fontId="3" numFmtId="0" xfId="0" applyAlignment="1" applyBorder="1" applyFont="1">
      <alignment vertical="center"/>
    </xf>
    <xf borderId="4" fillId="3" fontId="3" numFmtId="0" xfId="0" applyBorder="1" applyFill="1" applyFont="1"/>
    <xf borderId="27" fillId="3" fontId="4" numFmtId="0" xfId="0" applyAlignment="1" applyBorder="1" applyFont="1">
      <alignment horizontal="center" vertical="center"/>
    </xf>
    <xf borderId="28" fillId="0" fontId="2" numFmtId="0" xfId="0" applyBorder="1" applyFont="1"/>
    <xf borderId="29" fillId="0" fontId="2" numFmtId="0" xfId="0" applyBorder="1" applyFont="1"/>
    <xf borderId="27" fillId="3" fontId="5" numFmtId="0" xfId="0" applyAlignment="1" applyBorder="1" applyFont="1">
      <alignment horizontal="center" vertical="center"/>
    </xf>
    <xf borderId="0" fillId="0" fontId="3" numFmtId="0" xfId="0" applyFont="1"/>
    <xf borderId="30" fillId="0" fontId="2" numFmtId="0" xfId="0" applyBorder="1" applyFont="1"/>
    <xf borderId="31" fillId="0" fontId="2" numFmtId="0" xfId="0" applyBorder="1" applyFont="1"/>
    <xf borderId="32" fillId="0" fontId="2" numFmtId="0" xfId="0" applyBorder="1" applyFont="1"/>
    <xf borderId="33" fillId="0" fontId="2" numFmtId="0" xfId="0" applyBorder="1" applyFont="1"/>
    <xf borderId="34" fillId="0" fontId="2" numFmtId="0" xfId="0" applyBorder="1" applyFont="1"/>
    <xf borderId="4" fillId="4" fontId="6" numFmtId="0" xfId="0" applyBorder="1" applyFill="1" applyFont="1"/>
    <xf borderId="4" fillId="4" fontId="3" numFmtId="0" xfId="0" applyBorder="1" applyFont="1"/>
    <xf borderId="35" fillId="4" fontId="7" numFmtId="0" xfId="0" applyBorder="1" applyFont="1"/>
    <xf borderId="36" fillId="4" fontId="3" numFmtId="0" xfId="0" applyAlignment="1" applyBorder="1" applyFont="1">
      <alignment shrinkToFit="0" vertical="center" wrapText="1"/>
    </xf>
    <xf borderId="27" fillId="4" fontId="3" numFmtId="0" xfId="0" applyAlignment="1" applyBorder="1" applyFont="1">
      <alignment horizontal="center" vertical="center"/>
    </xf>
    <xf borderId="37" fillId="4" fontId="3" numFmtId="0" xfId="0" applyAlignment="1" applyBorder="1" applyFont="1">
      <alignment horizontal="left" shrinkToFit="0" vertical="center" wrapText="1"/>
    </xf>
    <xf borderId="27" fillId="4" fontId="3" numFmtId="0" xfId="0" applyAlignment="1" applyBorder="1" applyFont="1">
      <alignment horizontal="center" shrinkToFit="0" vertical="center" wrapText="1"/>
    </xf>
    <xf borderId="35" fillId="5" fontId="8" numFmtId="0" xfId="0" applyAlignment="1" applyBorder="1" applyFill="1" applyFont="1">
      <alignment horizontal="center" vertical="top"/>
    </xf>
    <xf borderId="4" fillId="6" fontId="9" numFmtId="0" xfId="0" applyAlignment="1" applyBorder="1" applyFill="1" applyFont="1">
      <alignment horizontal="center" vertical="top"/>
    </xf>
    <xf borderId="4" fillId="7" fontId="10" numFmtId="0" xfId="0" applyAlignment="1" applyBorder="1" applyFill="1" applyFont="1">
      <alignment horizontal="center" vertical="top"/>
    </xf>
    <xf borderId="4" fillId="8" fontId="11" numFmtId="0" xfId="0" applyAlignment="1" applyBorder="1" applyFill="1" applyFont="1">
      <alignment horizontal="center" vertical="top"/>
    </xf>
    <xf borderId="36" fillId="9" fontId="12" numFmtId="0" xfId="0" applyAlignment="1" applyBorder="1" applyFill="1" applyFont="1">
      <alignment horizontal="center" shrinkToFit="0" vertical="center" wrapText="1"/>
    </xf>
    <xf borderId="38" fillId="4" fontId="3" numFmtId="0" xfId="0" applyBorder="1" applyFont="1"/>
    <xf borderId="39" fillId="0" fontId="2" numFmtId="0" xfId="0" applyBorder="1" applyFont="1"/>
    <xf borderId="35" fillId="4" fontId="13" numFmtId="0" xfId="0" applyAlignment="1" applyBorder="1" applyFont="1">
      <alignment horizontal="center" vertical="top"/>
    </xf>
    <xf borderId="4" fillId="4" fontId="13" numFmtId="0" xfId="0" applyAlignment="1" applyBorder="1" applyFont="1">
      <alignment horizontal="center" vertical="top"/>
    </xf>
    <xf borderId="36" fillId="4" fontId="13" numFmtId="0" xfId="0" applyAlignment="1" applyBorder="1" applyFont="1">
      <alignment horizontal="center" shrinkToFit="0" vertical="center" wrapText="1"/>
    </xf>
    <xf borderId="40" fillId="4" fontId="7" numFmtId="0" xfId="0" applyAlignment="1" applyBorder="1" applyFont="1">
      <alignment vertical="top"/>
    </xf>
    <xf borderId="41" fillId="4" fontId="3" numFmtId="0" xfId="0" applyAlignment="1" applyBorder="1" applyFont="1">
      <alignment horizontal="left" shrinkToFit="0" vertical="top" wrapText="1"/>
    </xf>
    <xf borderId="42" fillId="0" fontId="2" numFmtId="0" xfId="0" applyBorder="1" applyFont="1"/>
    <xf borderId="43" fillId="0" fontId="2" numFmtId="0" xfId="0" applyBorder="1" applyFont="1"/>
    <xf borderId="35" fillId="4" fontId="3" numFmtId="0" xfId="0" applyBorder="1" applyFont="1"/>
    <xf borderId="35" fillId="4" fontId="7" numFmtId="0" xfId="0" applyAlignment="1" applyBorder="1" applyFont="1">
      <alignment vertical="top"/>
    </xf>
    <xf borderId="44" fillId="0" fontId="2" numFmtId="0" xfId="0" applyBorder="1" applyFont="1"/>
    <xf borderId="36" fillId="4" fontId="3" numFmtId="0" xfId="0" applyBorder="1" applyFont="1"/>
    <xf borderId="4" fillId="4" fontId="7" numFmtId="0" xfId="0" applyBorder="1" applyFont="1"/>
    <xf borderId="45" fillId="0" fontId="3" numFmtId="0" xfId="0" applyAlignment="1" applyBorder="1" applyFont="1">
      <alignment horizontal="left" shrinkToFit="0" vertical="top" wrapText="1"/>
    </xf>
    <xf borderId="46" fillId="4" fontId="14" numFmtId="0" xfId="0" applyBorder="1" applyFont="1"/>
    <xf borderId="13" fillId="4" fontId="14" numFmtId="0" xfId="0" applyAlignment="1" applyBorder="1" applyFont="1">
      <alignment horizontal="left"/>
    </xf>
    <xf borderId="45" fillId="0" fontId="2" numFmtId="0" xfId="0" applyBorder="1" applyFont="1"/>
    <xf borderId="47" fillId="4" fontId="7" numFmtId="0" xfId="0" applyAlignment="1" applyBorder="1" applyFont="1">
      <alignment vertical="top"/>
    </xf>
    <xf borderId="48" fillId="0" fontId="2" numFmtId="0" xfId="0" applyBorder="1" applyFont="1"/>
    <xf borderId="49" fillId="0" fontId="2" numFmtId="0" xfId="0" applyBorder="1" applyFont="1"/>
    <xf borderId="50" fillId="0" fontId="2" numFmtId="0" xfId="0" applyBorder="1" applyFont="1"/>
    <xf borderId="51" fillId="4" fontId="3" numFmtId="0" xfId="0" applyAlignment="1" applyBorder="1" applyFont="1">
      <alignment horizontal="left" shrinkToFit="0" vertical="top" wrapText="1"/>
    </xf>
    <xf borderId="52" fillId="4" fontId="3" numFmtId="0" xfId="0" applyAlignment="1" applyBorder="1" applyFont="1">
      <alignment horizontal="left" shrinkToFit="0" vertical="top" wrapText="1"/>
    </xf>
    <xf borderId="40" fillId="2" fontId="7" numFmtId="0" xfId="0" applyAlignment="1" applyBorder="1" applyFont="1">
      <alignment vertical="top"/>
    </xf>
    <xf borderId="41" fillId="2" fontId="3" numFmtId="0" xfId="0" applyAlignment="1" applyBorder="1" applyFont="1">
      <alignment horizontal="left" shrinkToFit="0" vertical="top" wrapText="1"/>
    </xf>
    <xf borderId="40" fillId="2" fontId="7" numFmtId="0" xfId="0" applyAlignment="1" applyBorder="1" applyFont="1">
      <alignment shrinkToFit="0" vertical="top" wrapText="1"/>
    </xf>
    <xf borderId="53" fillId="2" fontId="7" numFmtId="0" xfId="0" applyAlignment="1" applyBorder="1" applyFont="1">
      <alignment shrinkToFit="0" vertical="top" wrapText="1"/>
    </xf>
    <xf borderId="54" fillId="0" fontId="2" numFmtId="0" xfId="0" applyBorder="1" applyFont="1"/>
    <xf borderId="35" fillId="2" fontId="7" numFmtId="0" xfId="0" applyAlignment="1" applyBorder="1" applyFont="1">
      <alignment vertical="top"/>
    </xf>
    <xf borderId="52" fillId="2" fontId="3" numFmtId="0" xfId="0" applyAlignment="1" applyBorder="1" applyFont="1">
      <alignment horizontal="left" shrinkToFit="0" vertical="top" wrapText="1"/>
    </xf>
    <xf borderId="55" fillId="0" fontId="2" numFmtId="0" xfId="0" applyBorder="1" applyFont="1"/>
    <xf borderId="56" fillId="0" fontId="2" numFmtId="0" xfId="0" applyBorder="1" applyFont="1"/>
    <xf borderId="57" fillId="0" fontId="2" numFmtId="0" xfId="0" applyBorder="1" applyFont="1"/>
    <xf borderId="58" fillId="0" fontId="2" numFmtId="0" xfId="0" applyBorder="1" applyFont="1"/>
    <xf borderId="47" fillId="2" fontId="7" numFmtId="0" xfId="0" applyAlignment="1" applyBorder="1" applyFont="1">
      <alignment vertical="top"/>
    </xf>
    <xf borderId="40" fillId="4" fontId="7" numFmtId="0" xfId="0" applyBorder="1" applyFont="1"/>
    <xf borderId="59" fillId="4" fontId="3" numFmtId="0" xfId="0" applyBorder="1" applyFont="1"/>
    <xf borderId="53" fillId="4" fontId="3" numFmtId="0" xfId="0" applyBorder="1" applyFont="1"/>
    <xf borderId="60" fillId="2" fontId="7" numFmtId="0" xfId="0" applyAlignment="1" applyBorder="1" applyFont="1">
      <alignment horizontal="left" vertical="top"/>
    </xf>
    <xf borderId="61" fillId="0" fontId="2" numFmtId="0" xfId="0" applyBorder="1" applyFont="1"/>
    <xf borderId="62" fillId="0" fontId="2" numFmtId="0" xfId="0" applyBorder="1" applyFont="1"/>
    <xf borderId="59" fillId="2" fontId="3" numFmtId="0" xfId="0" applyBorder="1" applyFont="1"/>
    <xf borderId="53" fillId="2" fontId="3" numFmtId="0" xfId="0" applyBorder="1" applyFont="1"/>
    <xf borderId="35" fillId="2" fontId="7" numFmtId="0" xfId="0" applyBorder="1" applyFont="1"/>
    <xf borderId="13" fillId="2" fontId="3" numFmtId="0" xfId="0" applyBorder="1" applyFont="1"/>
    <xf borderId="63" fillId="0" fontId="2" numFmtId="0" xfId="0" applyBorder="1" applyFont="1"/>
    <xf borderId="52" fillId="2" fontId="3" numFmtId="0" xfId="0" applyBorder="1" applyFont="1"/>
    <xf borderId="13" fillId="2" fontId="15" numFmtId="0" xfId="0" applyAlignment="1" applyBorder="1" applyFont="1">
      <alignment horizontal="left" shrinkToFit="0" vertical="top" wrapText="1"/>
    </xf>
    <xf borderId="27" fillId="2" fontId="16" numFmtId="0" xfId="0" applyAlignment="1" applyBorder="1" applyFont="1">
      <alignment horizontal="left" shrinkToFit="0" vertical="top" wrapText="1"/>
    </xf>
    <xf borderId="27" fillId="4" fontId="3" numFmtId="0" xfId="0" applyAlignment="1" applyBorder="1" applyFont="1">
      <alignment horizontal="left" shrinkToFit="0" vertical="center" wrapText="1"/>
    </xf>
    <xf borderId="64" fillId="2" fontId="16" numFmtId="0" xfId="0" applyAlignment="1" applyBorder="1" applyFont="1">
      <alignment shrinkToFit="0" vertical="top" wrapText="1"/>
    </xf>
    <xf borderId="13" fillId="2" fontId="16" numFmtId="0" xfId="0" applyAlignment="1" applyBorder="1" applyFont="1">
      <alignment shrinkToFit="0" vertical="top" wrapText="1"/>
    </xf>
    <xf borderId="40" fillId="2" fontId="7" numFmtId="0" xfId="0" applyBorder="1" applyFont="1"/>
    <xf borderId="59" fillId="2" fontId="7" numFmtId="0" xfId="0" applyAlignment="1" applyBorder="1" applyFont="1">
      <alignment vertical="top"/>
    </xf>
    <xf borderId="4" fillId="2" fontId="7" numFmtId="0" xfId="0" applyAlignment="1" applyBorder="1" applyFont="1">
      <alignment horizontal="center"/>
    </xf>
    <xf borderId="35" fillId="2" fontId="17" numFmtId="0" xfId="0" applyAlignment="1" applyBorder="1" applyFont="1">
      <alignment vertical="top"/>
    </xf>
    <xf borderId="4" fillId="2" fontId="18" numFmtId="0" xfId="0" applyAlignment="1" applyBorder="1" applyFont="1">
      <alignment horizontal="center"/>
    </xf>
    <xf borderId="4" fillId="2" fontId="19" numFmtId="0" xfId="0" applyAlignment="1" applyBorder="1" applyFont="1">
      <alignment horizontal="center"/>
    </xf>
    <xf borderId="65" fillId="0" fontId="2" numFmtId="0" xfId="0" applyBorder="1" applyFont="1"/>
    <xf borderId="66" fillId="2" fontId="16" numFmtId="0" xfId="0" applyAlignment="1" applyBorder="1" applyFont="1">
      <alignment shrinkToFit="0" vertical="top" wrapText="1"/>
    </xf>
    <xf borderId="67" fillId="0" fontId="2" numFmtId="0" xfId="0" applyBorder="1" applyFont="1"/>
    <xf borderId="68" fillId="0" fontId="2" numFmtId="0" xfId="0" applyBorder="1" applyFont="1"/>
    <xf borderId="69" fillId="2" fontId="16" numFmtId="0" xfId="0" applyAlignment="1" applyBorder="1" applyFont="1">
      <alignment shrinkToFit="0" vertical="top" wrapText="1"/>
    </xf>
    <xf borderId="70" fillId="0" fontId="2" numFmtId="0" xfId="0" applyBorder="1" applyFont="1"/>
    <xf borderId="52" fillId="2" fontId="3" numFmtId="0" xfId="0" applyAlignment="1" applyBorder="1" applyFont="1">
      <alignment horizontal="center" shrinkToFit="0" vertical="center" wrapText="1"/>
    </xf>
    <xf borderId="71" fillId="0" fontId="2" numFmtId="0" xfId="0" applyBorder="1" applyFont="1"/>
    <xf borderId="4" fillId="3" fontId="20" numFmtId="0" xfId="0" applyBorder="1" applyFont="1"/>
    <xf borderId="72" fillId="3" fontId="21" numFmtId="0" xfId="0" applyAlignment="1" applyBorder="1" applyFont="1">
      <alignment horizontal="left" shrinkToFit="0" vertical="center" wrapText="1"/>
    </xf>
    <xf borderId="13" fillId="3" fontId="20" numFmtId="0" xfId="0" applyBorder="1" applyFont="1"/>
    <xf borderId="13" fillId="3" fontId="21" numFmtId="0" xfId="0" applyAlignment="1" applyBorder="1" applyFont="1">
      <alignment horizontal="left" shrinkToFit="0" vertical="center" wrapText="1"/>
    </xf>
    <xf borderId="13" fillId="3" fontId="3" numFmtId="0" xfId="0" applyAlignment="1" applyBorder="1" applyFont="1">
      <alignment horizontal="left"/>
    </xf>
    <xf borderId="41" fillId="4" fontId="22" numFmtId="0" xfId="0" applyAlignment="1" applyBorder="1" applyFont="1">
      <alignment horizontal="left" shrinkToFit="0" vertical="top" wrapText="1"/>
    </xf>
    <xf borderId="13" fillId="2" fontId="23" numFmtId="0" xfId="0" applyAlignment="1" applyBorder="1" applyFont="1">
      <alignment shrinkToFit="0" vertical="top" wrapText="1"/>
    </xf>
    <xf borderId="72" fillId="3" fontId="24" numFmtId="0" xfId="0" applyAlignment="1" applyBorder="1" applyFont="1">
      <alignment horizontal="left" shrinkToFit="0" vertical="center" wrapText="1"/>
    </xf>
    <xf borderId="13" fillId="3" fontId="25" numFmtId="0" xfId="0" applyAlignment="1" applyBorder="1" applyFont="1">
      <alignment horizontal="left" shrinkToFit="0" vertical="center" wrapText="1"/>
    </xf>
    <xf borderId="13" fillId="3" fontId="3" numFmtId="164" xfId="0" applyAlignment="1" applyBorder="1" applyFont="1" applyNumberFormat="1">
      <alignment horizontal="left"/>
    </xf>
    <xf borderId="27" fillId="4" fontId="3" numFmtId="165" xfId="0" applyAlignment="1" applyBorder="1" applyFont="1" applyNumberFormat="1">
      <alignment horizontal="center" shrinkToFit="0" vertical="center" wrapText="1"/>
    </xf>
    <xf borderId="27" fillId="4" fontId="3" numFmtId="0" xfId="0" applyAlignment="1" applyBorder="1" applyFont="1">
      <alignment horizontal="left" shrinkToFit="0" vertical="top" wrapText="1"/>
    </xf>
    <xf borderId="41" fillId="2" fontId="22" numFmtId="0" xfId="0" applyAlignment="1" applyBorder="1" applyFont="1">
      <alignment horizontal="left" shrinkToFit="0" vertical="top" wrapText="1"/>
    </xf>
    <xf borderId="27" fillId="4" fontId="22" numFmtId="0" xfId="0" applyAlignment="1" applyBorder="1" applyFont="1">
      <alignment horizontal="right" shrinkToFit="0" vertical="center" wrapText="1"/>
    </xf>
    <xf borderId="27" fillId="2" fontId="26" numFmtId="0" xfId="0" applyAlignment="1" applyBorder="1" applyFont="1">
      <alignment horizontal="left" shrinkToFit="0" vertical="top" wrapText="1"/>
    </xf>
    <xf borderId="13" fillId="2" fontId="27" numFmtId="0" xfId="0" applyAlignment="1" applyBorder="1" applyFont="1">
      <alignment shrinkToFit="0" vertical="top" wrapText="1"/>
    </xf>
    <xf borderId="52" fillId="2" fontId="28" numFmtId="0" xfId="0" applyAlignment="1" applyBorder="1" applyFont="1">
      <alignment horizontal="left" shrinkToFit="0" vertical="center" wrapText="1"/>
    </xf>
    <xf borderId="13" fillId="3" fontId="29" numFmtId="0" xfId="0" applyAlignment="1" applyBorder="1" applyFont="1">
      <alignment horizontal="left" shrinkToFit="0" vertical="center" wrapText="1"/>
    </xf>
    <xf borderId="73" fillId="2" fontId="16" numFmtId="0" xfId="0" applyAlignment="1" applyBorder="1" applyFont="1">
      <alignment vertical="top"/>
    </xf>
    <xf borderId="0" fillId="0" fontId="30" numFmtId="0" xfId="0" applyAlignment="1" applyFont="1">
      <alignment vertical="top"/>
    </xf>
    <xf borderId="74" fillId="10" fontId="21" numFmtId="0" xfId="0" applyAlignment="1" applyBorder="1" applyFill="1" applyFont="1">
      <alignment horizontal="left"/>
    </xf>
    <xf borderId="75" fillId="0" fontId="2" numFmtId="0" xfId="0" applyBorder="1" applyFont="1"/>
    <xf borderId="76" fillId="0" fontId="2" numFmtId="0" xfId="0" applyBorder="1" applyFont="1"/>
    <xf borderId="72" fillId="3" fontId="31" numFmtId="0" xfId="0" applyAlignment="1" applyBorder="1" applyFont="1">
      <alignment horizontal="left" shrinkToFit="0" vertical="center" wrapText="1"/>
    </xf>
    <xf borderId="13" fillId="10" fontId="21" numFmtId="0" xfId="0" applyAlignment="1" applyBorder="1" applyFont="1">
      <alignment horizontal="left"/>
    </xf>
    <xf borderId="13" fillId="3" fontId="3" numFmtId="166" xfId="0" applyAlignment="1" applyBorder="1" applyFont="1" applyNumberFormat="1">
      <alignment horizontal="left"/>
    </xf>
    <xf borderId="13" fillId="2" fontId="3" numFmtId="0" xfId="0" applyAlignment="1" applyBorder="1" applyFont="1">
      <alignment readingOrder="0"/>
    </xf>
    <xf borderId="27" fillId="2" fontId="16" numFmtId="0" xfId="0" applyAlignment="1" applyBorder="1" applyFont="1">
      <alignment horizontal="left" readingOrder="0" shrinkToFit="0" vertical="top" wrapText="1"/>
    </xf>
    <xf borderId="13" fillId="2" fontId="32" numFmtId="0" xfId="0" applyAlignment="1" applyBorder="1" applyFont="1">
      <alignment shrinkToFit="0" vertical="top" wrapText="1"/>
    </xf>
    <xf borderId="72" fillId="3" fontId="33" numFmtId="0" xfId="0" applyAlignment="1" applyBorder="1" applyFont="1">
      <alignment horizontal="left" shrinkToFit="0" vertical="center" wrapText="1"/>
    </xf>
    <xf borderId="13" fillId="3" fontId="34" numFmtId="0" xfId="0" applyAlignment="1" applyBorder="1" applyFont="1">
      <alignment horizontal="left" shrinkToFit="0" vertical="center" wrapText="1"/>
    </xf>
    <xf borderId="13" fillId="3" fontId="3" numFmtId="167" xfId="0" applyAlignment="1" applyBorder="1" applyFont="1" applyNumberFormat="1">
      <alignment horizontal="left" readingOrder="0"/>
    </xf>
    <xf borderId="27" fillId="3" fontId="4" numFmtId="0" xfId="0" applyAlignment="1" applyBorder="1" applyFont="1">
      <alignment horizontal="right" vertical="center"/>
    </xf>
    <xf borderId="35" fillId="2" fontId="35" numFmtId="0" xfId="0" applyAlignment="1" applyBorder="1" applyFont="1">
      <alignment vertical="top"/>
    </xf>
    <xf borderId="52" fillId="2" fontId="22" numFmtId="0" xfId="0" applyAlignment="1" applyBorder="1" applyFont="1">
      <alignment horizontal="center" shrinkToFit="0" vertical="center" wrapText="1"/>
    </xf>
    <xf borderId="41" fillId="4" fontId="36" numFmtId="0" xfId="0" applyAlignment="1" applyBorder="1" applyFont="1">
      <alignment horizontal="left" shrinkToFit="0" vertical="top" wrapText="1"/>
    </xf>
    <xf quotePrefix="1" borderId="52" fillId="4" fontId="3" numFmtId="0" xfId="0" applyAlignment="1" applyBorder="1" applyFont="1">
      <alignment horizontal="left" shrinkToFit="0" vertical="top" wrapText="1"/>
    </xf>
    <xf quotePrefix="1" borderId="27" fillId="4" fontId="3" numFmtId="0" xfId="0" applyAlignment="1" applyBorder="1" applyFont="1">
      <alignment horizontal="left" shrinkToFit="0" vertical="center" wrapText="1"/>
    </xf>
    <xf applyAlignment="1" applyBorder="1" applyFont="1" borderId="72" fillId="3" fontId="37" numFmtId="0" xfId="0">
      <alignment horizontal="left" shrinkToFit="0" vertical="center" wrapText="1"/>
    </xf>
    <xf applyAlignment="1" applyBorder="1" applyFont="1" borderId="13" fillId="3" fontId="37" numFmtId="0" xfId="0">
      <alignment horizontal="left" shrinkToFit="0" vertical="center" wrapText="1"/>
    </xf>
    <xf applyAlignment="1" applyBorder="1" applyFont="1" borderId="64" fillId="2" fontId="37" numFmtId="0" xfId="0">
      <alignment shrinkToFit="0" vertical="top" wrapText="1"/>
    </xf>
    <xf applyAlignment="1" applyBorder="1" applyFill="1" applyFont="1" borderId="74" fillId="10" fontId="37" numFmtId="0" xfId="0">
      <alignment horizontal="left"/>
    </xf>
    <xf applyAlignment="1" applyBorder="1" applyFont="1" borderId="13" fillId="10" fontId="37" numFmtId="0" xfId="0">
      <alignment horizontal="left"/>
    </xf>
    <xf applyAlignment="1" applyBorder="1" applyFont="1" borderId="73" fillId="2" fontId="37" numFmtId="0" xfId="0">
      <alignment vertical="top"/>
    </xf>
  </cellXfs>
  <cellStyles count="1">
    <cellStyle xfId="0" name="Normal" builtinId="0"/>
  </cellStyles>
  <dxfs count="12">
    <dxf>
      <font/>
      <fill>
        <patternFill patternType="none"/>
      </fill>
      <border/>
    </dxf>
    <dxf>
      <font/>
      <fill>
        <patternFill patternType="solid">
          <fgColor rgb="FF356854"/>
          <bgColor rgb="FF356854"/>
        </patternFill>
      </fill>
      <border/>
    </dxf>
    <dxf>
      <font/>
      <fill>
        <patternFill patternType="solid">
          <fgColor rgb="FFFFFFFF"/>
          <bgColor rgb="FFFFFFFF"/>
        </patternFill>
      </fill>
      <border/>
    </dxf>
    <dxf>
      <font/>
      <fill>
        <patternFill patternType="solid">
          <fgColor rgb="FFF6F8F9"/>
          <bgColor rgb="FFF6F8F9"/>
        </patternFill>
      </fill>
      <border/>
    </dxf>
    <dxf>
      <font/>
      <fill>
        <patternFill patternType="solid">
          <fgColor rgb="FFD9EAD3"/>
          <bgColor rgb="FFD9EAD3"/>
        </patternFill>
      </fill>
      <border/>
    </dxf>
    <dxf>
      <font/>
      <fill>
        <patternFill patternType="solid">
          <fgColor rgb="FFB6D7A8"/>
          <bgColor rgb="FFB6D7A8"/>
        </patternFill>
      </fill>
      <border/>
    </dxf>
    <dxf>
      <font/>
      <fill>
        <patternFill patternType="solid">
          <fgColor rgb="FFCFE2F3"/>
          <bgColor rgb="FFCFE2F3"/>
        </patternFill>
      </fill>
      <border/>
    </dxf>
    <dxf>
      <font/>
      <fill>
        <patternFill patternType="solid">
          <fgColor rgb="FFD9D2E9"/>
          <bgColor rgb="FFD9D2E9"/>
        </patternFill>
      </fill>
      <border/>
    </dxf>
    <dxf>
      <font/>
      <fill>
        <patternFill patternType="solid">
          <fgColor rgb="FFFFF2CC"/>
          <bgColor rgb="FFFFF2CC"/>
        </patternFill>
      </fill>
      <border/>
    </dxf>
    <dxf>
      <font/>
      <fill>
        <patternFill patternType="solid">
          <fgColor theme="6"/>
          <bgColor theme="6"/>
        </patternFill>
      </fill>
      <border/>
    </dxf>
    <dxf>
      <font>
        <color theme="0"/>
      </font>
      <fill>
        <patternFill patternType="none"/>
      </fill>
      <border/>
    </dxf>
    <dxf>
      <font>
        <color rgb="FFFFFFFF"/>
      </font>
      <fill>
        <patternFill patternType="none"/>
      </fill>
      <border/>
    </dxf>
  </dxfs>
  <tableStyles count="1" defaultTableStyle="TableStyleMedium2" defaultPivotStyle="PivotStyleLight16">
    <tableStyle count="3" pivot="0" name="suivis-style">
      <tableStyleElement dxfId="1" type="headerRow"/>
      <tableStyleElement dxfId="2" type="firstRowStripe"/>
      <tableStyleElement dxfId="3" type="secondRowStripe"/>
    </tableStyle>
  </tableStyles>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theme" Target="theme/theme1.xml"/><Relationship Id="rId14" Type="http://schemas.openxmlformats.org/officeDocument/2006/relationships/styles" Target="styles.xml"/><Relationship Id="rId15" Type="http://schemas.openxmlformats.org/officeDocument/2006/relationships/sharedStrings" Target="sharedStrings.xml"/></Relationships>
</file>

<file path=xl/drawings/_rels/drawing10.xml.rels><?xml version="1.0" encoding="UTF-8" standalone="yes"?><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 Id="rId3" Type="http://schemas.openxmlformats.org/officeDocument/2006/relationships/image" Target="../media/image3.png"/><Relationship Id="rId4" Type="http://schemas.openxmlformats.org/officeDocument/2006/relationships/image" Target="../media/image7.png"/><Relationship Id="rId5" Type="http://schemas.openxmlformats.org/officeDocument/2006/relationships/image" Target="../media/image12.jpg"/></Relationships>
</file>

<file path=xl/drawings/_rels/drawing11.xml.rels><?xml version="1.0" encoding="UTF-8" standalone="yes"?><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 Id="rId3" Type="http://schemas.openxmlformats.org/officeDocument/2006/relationships/image" Target="../media/image3.png"/><Relationship Id="rId4" Type="http://schemas.openxmlformats.org/officeDocument/2006/relationships/image" Target="../media/image7.png"/><Relationship Id="rId5" Type="http://schemas.openxmlformats.org/officeDocument/2006/relationships/image" Target="../media/image13.jpg"/></Relationships>
</file>

<file path=xl/drawings/_rels/drawing12.xml.rels><?xml version="1.0" encoding="UTF-8" standalone="yes"?><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 Id="rId3" Type="http://schemas.openxmlformats.org/officeDocument/2006/relationships/image" Target="../media/image3.png"/><Relationship Id="rId4" Type="http://schemas.openxmlformats.org/officeDocument/2006/relationships/image" Target="../media/image7.png"/><Relationship Id="rId5" Type="http://schemas.openxmlformats.org/officeDocument/2006/relationships/image" Target="../media/image14.jpg"/></Relationships>
</file>

<file path=xl/drawings/_rels/drawing13.xml.rels><?xml version="1.0" encoding="UTF-8" standalone="yes"?><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 Id="rId3" Type="http://schemas.openxmlformats.org/officeDocument/2006/relationships/image" Target="../media/image3.png"/><Relationship Id="rId4" Type="http://schemas.openxmlformats.org/officeDocument/2006/relationships/image" Target="../media/image16.png"/><Relationship Id="rId5" Type="http://schemas.openxmlformats.org/officeDocument/2006/relationships/image" Target="../media/image15.png"/></Relationships>
</file>

<file path=xl/drawings/_rels/drawing14.xml.rels><?xml version="1.0" encoding="UTF-8" standalone="yes"?><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 Id="rId3" Type="http://schemas.openxmlformats.org/officeDocument/2006/relationships/image" Target="../media/image3.png"/><Relationship Id="rId4" Type="http://schemas.openxmlformats.org/officeDocument/2006/relationships/image" Target="../media/image7.png"/></Relationships>
</file>

<file path=xl/drawings/_rels/drawing15.xml.rels><?xml version="1.0" encoding="UTF-8" standalone="yes"?><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 Id="rId3" Type="http://schemas.openxmlformats.org/officeDocument/2006/relationships/image" Target="../media/image3.png"/><Relationship Id="rId4" Type="http://schemas.openxmlformats.org/officeDocument/2006/relationships/image" Target="../media/image18.png"/><Relationship Id="rId5" Type="http://schemas.openxmlformats.org/officeDocument/2006/relationships/image" Target="../media/image17.png"/></Relationships>
</file>

<file path=xl/drawings/_rels/drawing4.xml.rels><?xml version="1.0" encoding="UTF-8" standalone="yes"?><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 Id="rId3" Type="http://schemas.openxmlformats.org/officeDocument/2006/relationships/image" Target="../media/image3.png"/><Relationship Id="rId4" Type="http://schemas.openxmlformats.org/officeDocument/2006/relationships/image" Target="../media/image4.png"/></Relationships>
</file>

<file path=xl/drawings/_rels/drawing5.xml.rels><?xml version="1.0" encoding="UTF-8" standalone="yes"?><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 Id="rId3" Type="http://schemas.openxmlformats.org/officeDocument/2006/relationships/image" Target="../media/image3.png"/><Relationship Id="rId4" Type="http://schemas.openxmlformats.org/officeDocument/2006/relationships/image" Target="../media/image5.png"/><Relationship Id="rId5" Type="http://schemas.openxmlformats.org/officeDocument/2006/relationships/image" Target="../media/image6.jpg"/></Relationships>
</file>

<file path=xl/drawings/_rels/drawing6.xml.rels><?xml version="1.0" encoding="UTF-8" standalone="yes"?><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 Id="rId3" Type="http://schemas.openxmlformats.org/officeDocument/2006/relationships/image" Target="../media/image3.png"/><Relationship Id="rId4" Type="http://schemas.openxmlformats.org/officeDocument/2006/relationships/image" Target="../media/image7.png"/></Relationships>
</file>

<file path=xl/drawings/_rels/drawing7.xml.rels><?xml version="1.0" encoding="UTF-8" standalone="yes"?><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 Id="rId3" Type="http://schemas.openxmlformats.org/officeDocument/2006/relationships/image" Target="../media/image3.png"/><Relationship Id="rId4" Type="http://schemas.openxmlformats.org/officeDocument/2006/relationships/image" Target="../media/image9.png"/><Relationship Id="rId5" Type="http://schemas.openxmlformats.org/officeDocument/2006/relationships/image" Target="../media/image7.png"/></Relationships>
</file>

<file path=xl/drawings/_rels/drawing8.xml.rels><?xml version="1.0" encoding="UTF-8" standalone="yes"?><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 Id="rId3" Type="http://schemas.openxmlformats.org/officeDocument/2006/relationships/image" Target="../media/image3.png"/><Relationship Id="rId4" Type="http://schemas.openxmlformats.org/officeDocument/2006/relationships/image" Target="../media/image10.png"/><Relationship Id="rId5" Type="http://schemas.openxmlformats.org/officeDocument/2006/relationships/image" Target="../media/image8.png"/></Relationships>
</file>

<file path=xl/drawings/_rels/drawing9.xml.rels><?xml version="1.0" encoding="UTF-8" standalone="yes"?><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png"/><Relationship Id="rId3" Type="http://schemas.openxmlformats.org/officeDocument/2006/relationships/image" Target="../media/image3.png"/><Relationship Id="rId4" Type="http://schemas.openxmlformats.org/officeDocument/2006/relationships/image" Target="../media/image11.png"/></Relationships>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590550</xdr:colOff>
      <xdr:row>28</xdr:row>
      <xdr:rowOff>19050</xdr:rowOff>
    </xdr:from>
    <xdr:ext cx="342900" cy="2428875"/>
    <xdr:sp>
      <xdr:nvSpPr>
        <xdr:cNvPr id="4" name="Shape 4"/>
        <xdr:cNvSpPr/>
      </xdr:nvSpPr>
      <xdr:spPr>
        <a:xfrm>
          <a:off x="5179313" y="2570325"/>
          <a:ext cx="333375" cy="2419350"/>
        </a:xfrm>
        <a:prstGeom prst="downArrow">
          <a:avLst>
            <a:gd fmla="val 50000" name="adj1"/>
            <a:gd fmla="val 50000" name="adj2"/>
          </a:avLst>
        </a:prstGeom>
        <a:solidFill>
          <a:srgbClr val="99D7F7"/>
        </a:solidFill>
        <a:ln cap="flat" cmpd="sng" w="12700">
          <a:solidFill>
            <a:srgbClr val="99D7F7"/>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104775</xdr:colOff>
      <xdr:row>0</xdr:row>
      <xdr:rowOff>57150</xdr:rowOff>
    </xdr:from>
    <xdr:ext cx="1276350"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952500</xdr:colOff>
      <xdr:row>5</xdr:row>
      <xdr:rowOff>9525</xdr:rowOff>
    </xdr:from>
    <xdr:ext cx="390525"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1171575</xdr:colOff>
      <xdr:row>4</xdr:row>
      <xdr:rowOff>142875</xdr:rowOff>
    </xdr:from>
    <xdr:ext cx="504825" cy="40957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104775</xdr:colOff>
      <xdr:row>0</xdr:row>
      <xdr:rowOff>66675</xdr:rowOff>
    </xdr:from>
    <xdr:ext cx="1247775"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19050</xdr:colOff>
      <xdr:row>22</xdr:row>
      <xdr:rowOff>180975</xdr:rowOff>
    </xdr:from>
    <xdr:ext cx="2762250" cy="2400300"/>
    <xdr:pic>
      <xdr:nvPicPr>
        <xdr:cNvPr id="0" name="image7.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8</xdr:col>
      <xdr:colOff>342900</xdr:colOff>
      <xdr:row>4</xdr:row>
      <xdr:rowOff>152400</xdr:rowOff>
    </xdr:from>
    <xdr:ext cx="1009650" cy="1352550"/>
    <xdr:pic>
      <xdr:nvPicPr>
        <xdr:cNvPr id="0" name="image12.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590550</xdr:colOff>
      <xdr:row>28</xdr:row>
      <xdr:rowOff>19050</xdr:rowOff>
    </xdr:from>
    <xdr:ext cx="342900" cy="2428875"/>
    <xdr:sp>
      <xdr:nvSpPr>
        <xdr:cNvPr id="4" name="Shape 4"/>
        <xdr:cNvSpPr/>
      </xdr:nvSpPr>
      <xdr:spPr>
        <a:xfrm>
          <a:off x="5179313" y="2570325"/>
          <a:ext cx="333375" cy="2419350"/>
        </a:xfrm>
        <a:prstGeom prst="downArrow">
          <a:avLst>
            <a:gd fmla="val 50000" name="adj1"/>
            <a:gd fmla="val 50000" name="adj2"/>
          </a:avLst>
        </a:prstGeom>
        <a:solidFill>
          <a:srgbClr val="99D7F7"/>
        </a:solidFill>
        <a:ln cap="flat" cmpd="sng" w="12700">
          <a:solidFill>
            <a:srgbClr val="99D7F7"/>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104775</xdr:colOff>
      <xdr:row>0</xdr:row>
      <xdr:rowOff>57150</xdr:rowOff>
    </xdr:from>
    <xdr:ext cx="1276350"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952500</xdr:colOff>
      <xdr:row>5</xdr:row>
      <xdr:rowOff>9525</xdr:rowOff>
    </xdr:from>
    <xdr:ext cx="390525"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1171575</xdr:colOff>
      <xdr:row>4</xdr:row>
      <xdr:rowOff>142875</xdr:rowOff>
    </xdr:from>
    <xdr:ext cx="504825" cy="40957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104775</xdr:colOff>
      <xdr:row>0</xdr:row>
      <xdr:rowOff>66675</xdr:rowOff>
    </xdr:from>
    <xdr:ext cx="1247775"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22</xdr:row>
      <xdr:rowOff>0</xdr:rowOff>
    </xdr:from>
    <xdr:ext cx="2762250" cy="2400300"/>
    <xdr:pic>
      <xdr:nvPicPr>
        <xdr:cNvPr id="0" name="image7.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8</xdr:col>
      <xdr:colOff>238125</xdr:colOff>
      <xdr:row>6</xdr:row>
      <xdr:rowOff>19050</xdr:rowOff>
    </xdr:from>
    <xdr:ext cx="1285875" cy="1123950"/>
    <xdr:pic>
      <xdr:nvPicPr>
        <xdr:cNvPr descr="C:\Users\CLAIRE~1.DAV\AppData\Local\Temp\{3F441AF1-D98A-4CA8-B45C-8E575AE89C59}.tmp" id="0" name="image13.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590550</xdr:colOff>
      <xdr:row>28</xdr:row>
      <xdr:rowOff>19050</xdr:rowOff>
    </xdr:from>
    <xdr:ext cx="342900" cy="2428875"/>
    <xdr:sp>
      <xdr:nvSpPr>
        <xdr:cNvPr id="4" name="Shape 4"/>
        <xdr:cNvSpPr/>
      </xdr:nvSpPr>
      <xdr:spPr>
        <a:xfrm>
          <a:off x="5179313" y="2570325"/>
          <a:ext cx="333375" cy="2419350"/>
        </a:xfrm>
        <a:prstGeom prst="downArrow">
          <a:avLst>
            <a:gd fmla="val 50000" name="adj1"/>
            <a:gd fmla="val 50000" name="adj2"/>
          </a:avLst>
        </a:prstGeom>
        <a:solidFill>
          <a:srgbClr val="99D7F7"/>
        </a:solidFill>
        <a:ln cap="flat" cmpd="sng" w="12700">
          <a:solidFill>
            <a:srgbClr val="99D7F7"/>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104775</xdr:colOff>
      <xdr:row>0</xdr:row>
      <xdr:rowOff>57150</xdr:rowOff>
    </xdr:from>
    <xdr:ext cx="1276350"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952500</xdr:colOff>
      <xdr:row>5</xdr:row>
      <xdr:rowOff>9525</xdr:rowOff>
    </xdr:from>
    <xdr:ext cx="390525"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1171575</xdr:colOff>
      <xdr:row>4</xdr:row>
      <xdr:rowOff>142875</xdr:rowOff>
    </xdr:from>
    <xdr:ext cx="504825" cy="40957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104775</xdr:colOff>
      <xdr:row>0</xdr:row>
      <xdr:rowOff>66675</xdr:rowOff>
    </xdr:from>
    <xdr:ext cx="1247775"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22</xdr:row>
      <xdr:rowOff>0</xdr:rowOff>
    </xdr:from>
    <xdr:ext cx="2762250" cy="2400300"/>
    <xdr:pic>
      <xdr:nvPicPr>
        <xdr:cNvPr id="0" name="image7.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8</xdr:col>
      <xdr:colOff>9525</xdr:colOff>
      <xdr:row>5</xdr:row>
      <xdr:rowOff>123825</xdr:rowOff>
    </xdr:from>
    <xdr:ext cx="1838325" cy="1028700"/>
    <xdr:pic>
      <xdr:nvPicPr>
        <xdr:cNvPr id="0" name="image14.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590550</xdr:colOff>
      <xdr:row>28</xdr:row>
      <xdr:rowOff>19050</xdr:rowOff>
    </xdr:from>
    <xdr:ext cx="342900" cy="2428875"/>
    <xdr:sp>
      <xdr:nvSpPr>
        <xdr:cNvPr id="3" name="Shape 3"/>
        <xdr:cNvSpPr/>
      </xdr:nvSpPr>
      <xdr:spPr>
        <a:xfrm>
          <a:off x="5179313" y="2570325"/>
          <a:ext cx="333375" cy="2419350"/>
        </a:xfrm>
        <a:prstGeom prst="downArrow">
          <a:avLst>
            <a:gd fmla="val 50000" name="adj1"/>
            <a:gd fmla="val 50000" name="adj2"/>
          </a:avLst>
        </a:prstGeom>
        <a:solidFill>
          <a:srgbClr val="99D7F7"/>
        </a:solidFill>
        <a:ln cap="flat" cmpd="sng" w="12700">
          <a:solidFill>
            <a:srgbClr val="99D7F7"/>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104775</xdr:colOff>
      <xdr:row>0</xdr:row>
      <xdr:rowOff>57150</xdr:rowOff>
    </xdr:from>
    <xdr:ext cx="1276350"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952500</xdr:colOff>
      <xdr:row>5</xdr:row>
      <xdr:rowOff>9525</xdr:rowOff>
    </xdr:from>
    <xdr:ext cx="390525"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1171575</xdr:colOff>
      <xdr:row>4</xdr:row>
      <xdr:rowOff>142875</xdr:rowOff>
    </xdr:from>
    <xdr:ext cx="504825" cy="40957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104775</xdr:colOff>
      <xdr:row>0</xdr:row>
      <xdr:rowOff>66675</xdr:rowOff>
    </xdr:from>
    <xdr:ext cx="1247775"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238125</xdr:colOff>
      <xdr:row>5</xdr:row>
      <xdr:rowOff>57150</xdr:rowOff>
    </xdr:from>
    <xdr:ext cx="1143000" cy="1143000"/>
    <xdr:pic>
      <xdr:nvPicPr>
        <xdr:cNvPr id="0" name="image16.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180975</xdr:colOff>
      <xdr:row>21</xdr:row>
      <xdr:rowOff>200025</xdr:rowOff>
    </xdr:from>
    <xdr:ext cx="2781300" cy="2400300"/>
    <xdr:pic>
      <xdr:nvPicPr>
        <xdr:cNvPr id="0" name="image15.png" title="Image"/>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590550</xdr:colOff>
      <xdr:row>28</xdr:row>
      <xdr:rowOff>19050</xdr:rowOff>
    </xdr:from>
    <xdr:ext cx="342900" cy="2428875"/>
    <xdr:sp>
      <xdr:nvSpPr>
        <xdr:cNvPr id="3" name="Shape 3"/>
        <xdr:cNvSpPr/>
      </xdr:nvSpPr>
      <xdr:spPr>
        <a:xfrm>
          <a:off x="5179313" y="2570325"/>
          <a:ext cx="333375" cy="2419350"/>
        </a:xfrm>
        <a:prstGeom prst="downArrow">
          <a:avLst>
            <a:gd fmla="val 50000" name="adj1"/>
            <a:gd fmla="val 50000" name="adj2"/>
          </a:avLst>
        </a:prstGeom>
        <a:solidFill>
          <a:srgbClr val="99D7F7"/>
        </a:solidFill>
        <a:ln cap="flat" cmpd="sng" w="12700">
          <a:solidFill>
            <a:srgbClr val="99D7F7"/>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104775</xdr:colOff>
      <xdr:row>0</xdr:row>
      <xdr:rowOff>57150</xdr:rowOff>
    </xdr:from>
    <xdr:ext cx="1276350"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952500</xdr:colOff>
      <xdr:row>5</xdr:row>
      <xdr:rowOff>9525</xdr:rowOff>
    </xdr:from>
    <xdr:ext cx="390525"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1171575</xdr:colOff>
      <xdr:row>4</xdr:row>
      <xdr:rowOff>142875</xdr:rowOff>
    </xdr:from>
    <xdr:ext cx="504825" cy="40957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104775</xdr:colOff>
      <xdr:row>0</xdr:row>
      <xdr:rowOff>66675</xdr:rowOff>
    </xdr:from>
    <xdr:ext cx="1247775"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171450</xdr:colOff>
      <xdr:row>21</xdr:row>
      <xdr:rowOff>200025</xdr:rowOff>
    </xdr:from>
    <xdr:ext cx="2762250" cy="2400300"/>
    <xdr:pic>
      <xdr:nvPicPr>
        <xdr:cNvPr id="0" name="image7.png" title="Image"/>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590550</xdr:colOff>
      <xdr:row>28</xdr:row>
      <xdr:rowOff>19050</xdr:rowOff>
    </xdr:from>
    <xdr:ext cx="342900" cy="2428875"/>
    <xdr:sp>
      <xdr:nvSpPr>
        <xdr:cNvPr id="3" name="Shape 3"/>
        <xdr:cNvSpPr/>
      </xdr:nvSpPr>
      <xdr:spPr>
        <a:xfrm>
          <a:off x="5179313" y="2570325"/>
          <a:ext cx="333375" cy="2419350"/>
        </a:xfrm>
        <a:prstGeom prst="downArrow">
          <a:avLst>
            <a:gd fmla="val 50000" name="adj1"/>
            <a:gd fmla="val 50000" name="adj2"/>
          </a:avLst>
        </a:prstGeom>
        <a:solidFill>
          <a:srgbClr val="99D7F7"/>
        </a:solidFill>
        <a:ln cap="flat" cmpd="sng" w="12700">
          <a:solidFill>
            <a:srgbClr val="99D7F7"/>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104775</xdr:colOff>
      <xdr:row>0</xdr:row>
      <xdr:rowOff>57150</xdr:rowOff>
    </xdr:from>
    <xdr:ext cx="1276350"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952500</xdr:colOff>
      <xdr:row>5</xdr:row>
      <xdr:rowOff>9525</xdr:rowOff>
    </xdr:from>
    <xdr:ext cx="390525"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1171575</xdr:colOff>
      <xdr:row>4</xdr:row>
      <xdr:rowOff>142875</xdr:rowOff>
    </xdr:from>
    <xdr:ext cx="504825" cy="40957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104775</xdr:colOff>
      <xdr:row>0</xdr:row>
      <xdr:rowOff>66675</xdr:rowOff>
    </xdr:from>
    <xdr:ext cx="1247775"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152400</xdr:colOff>
      <xdr:row>5</xdr:row>
      <xdr:rowOff>152400</xdr:rowOff>
    </xdr:from>
    <xdr:ext cx="1400175" cy="790575"/>
    <xdr:pic>
      <xdr:nvPicPr>
        <xdr:cNvPr id="0" name="image18.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180975</xdr:colOff>
      <xdr:row>21</xdr:row>
      <xdr:rowOff>200025</xdr:rowOff>
    </xdr:from>
    <xdr:ext cx="2743200" cy="2743200"/>
    <xdr:pic>
      <xdr:nvPicPr>
        <xdr:cNvPr id="0" name="image17.png" title="Image"/>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590550</xdr:colOff>
      <xdr:row>28</xdr:row>
      <xdr:rowOff>19050</xdr:rowOff>
    </xdr:from>
    <xdr:ext cx="342900" cy="2428875"/>
    <xdr:sp>
      <xdr:nvSpPr>
        <xdr:cNvPr id="3" name="Shape 3"/>
        <xdr:cNvSpPr/>
      </xdr:nvSpPr>
      <xdr:spPr>
        <a:xfrm>
          <a:off x="5179313" y="2570325"/>
          <a:ext cx="333375" cy="2419350"/>
        </a:xfrm>
        <a:prstGeom prst="downArrow">
          <a:avLst>
            <a:gd fmla="val 50000" name="adj1"/>
            <a:gd fmla="val 50000" name="adj2"/>
          </a:avLst>
        </a:prstGeom>
        <a:solidFill>
          <a:srgbClr val="99D7F7"/>
        </a:solidFill>
        <a:ln cap="flat" cmpd="sng" w="12700">
          <a:solidFill>
            <a:srgbClr val="99D7F7"/>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104775</xdr:colOff>
      <xdr:row>0</xdr:row>
      <xdr:rowOff>57150</xdr:rowOff>
    </xdr:from>
    <xdr:ext cx="1276350"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952500</xdr:colOff>
      <xdr:row>5</xdr:row>
      <xdr:rowOff>9525</xdr:rowOff>
    </xdr:from>
    <xdr:ext cx="390525"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1171575</xdr:colOff>
      <xdr:row>4</xdr:row>
      <xdr:rowOff>142875</xdr:rowOff>
    </xdr:from>
    <xdr:ext cx="504825" cy="40957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104775</xdr:colOff>
      <xdr:row>0</xdr:row>
      <xdr:rowOff>66675</xdr:rowOff>
    </xdr:from>
    <xdr:ext cx="1247775"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180975</xdr:colOff>
      <xdr:row>23</xdr:row>
      <xdr:rowOff>-200025</xdr:rowOff>
    </xdr:from>
    <xdr:ext cx="2762250" cy="2400300"/>
    <xdr:pic>
      <xdr:nvPicPr>
        <xdr:cNvPr id="0" name="image4.png" title="Image"/>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590550</xdr:colOff>
      <xdr:row>28</xdr:row>
      <xdr:rowOff>19050</xdr:rowOff>
    </xdr:from>
    <xdr:ext cx="342900" cy="2428875"/>
    <xdr:sp>
      <xdr:nvSpPr>
        <xdr:cNvPr id="3" name="Shape 3"/>
        <xdr:cNvSpPr/>
      </xdr:nvSpPr>
      <xdr:spPr>
        <a:xfrm>
          <a:off x="5179313" y="2570325"/>
          <a:ext cx="333375" cy="2419350"/>
        </a:xfrm>
        <a:prstGeom prst="downArrow">
          <a:avLst>
            <a:gd fmla="val 50000" name="adj1"/>
            <a:gd fmla="val 50000" name="adj2"/>
          </a:avLst>
        </a:prstGeom>
        <a:solidFill>
          <a:srgbClr val="99D7F7"/>
        </a:solidFill>
        <a:ln cap="flat" cmpd="sng" w="12700">
          <a:solidFill>
            <a:srgbClr val="99D7F7"/>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104775</xdr:colOff>
      <xdr:row>0</xdr:row>
      <xdr:rowOff>57150</xdr:rowOff>
    </xdr:from>
    <xdr:ext cx="1276350"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952500</xdr:colOff>
      <xdr:row>5</xdr:row>
      <xdr:rowOff>9525</xdr:rowOff>
    </xdr:from>
    <xdr:ext cx="390525"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1171575</xdr:colOff>
      <xdr:row>4</xdr:row>
      <xdr:rowOff>142875</xdr:rowOff>
    </xdr:from>
    <xdr:ext cx="504825" cy="40957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104775</xdr:colOff>
      <xdr:row>0</xdr:row>
      <xdr:rowOff>66675</xdr:rowOff>
    </xdr:from>
    <xdr:ext cx="1247775"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47625</xdr:colOff>
      <xdr:row>21</xdr:row>
      <xdr:rowOff>200025</xdr:rowOff>
    </xdr:from>
    <xdr:ext cx="2695575" cy="2695575"/>
    <xdr:pic>
      <xdr:nvPicPr>
        <xdr:cNvPr id="0" name="image5.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8</xdr:col>
      <xdr:colOff>9525</xdr:colOff>
      <xdr:row>4</xdr:row>
      <xdr:rowOff>228600</xdr:rowOff>
    </xdr:from>
    <xdr:ext cx="1676400" cy="1038225"/>
    <xdr:pic>
      <xdr:nvPicPr>
        <xdr:cNvPr id="0" name="image6.jpg" title="Image"/>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590550</xdr:colOff>
      <xdr:row>28</xdr:row>
      <xdr:rowOff>19050</xdr:rowOff>
    </xdr:from>
    <xdr:ext cx="342900" cy="2428875"/>
    <xdr:sp>
      <xdr:nvSpPr>
        <xdr:cNvPr id="3" name="Shape 3"/>
        <xdr:cNvSpPr/>
      </xdr:nvSpPr>
      <xdr:spPr>
        <a:xfrm>
          <a:off x="5179313" y="2570325"/>
          <a:ext cx="333375" cy="2419350"/>
        </a:xfrm>
        <a:prstGeom prst="downArrow">
          <a:avLst>
            <a:gd fmla="val 50000" name="adj1"/>
            <a:gd fmla="val 50000" name="adj2"/>
          </a:avLst>
        </a:prstGeom>
        <a:solidFill>
          <a:srgbClr val="99D7F7"/>
        </a:solidFill>
        <a:ln cap="flat" cmpd="sng" w="12700">
          <a:solidFill>
            <a:srgbClr val="99D7F7"/>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104775</xdr:colOff>
      <xdr:row>0</xdr:row>
      <xdr:rowOff>57150</xdr:rowOff>
    </xdr:from>
    <xdr:ext cx="1276350"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952500</xdr:colOff>
      <xdr:row>5</xdr:row>
      <xdr:rowOff>9525</xdr:rowOff>
    </xdr:from>
    <xdr:ext cx="390525"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1171575</xdr:colOff>
      <xdr:row>4</xdr:row>
      <xdr:rowOff>142875</xdr:rowOff>
    </xdr:from>
    <xdr:ext cx="504825" cy="40957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104775</xdr:colOff>
      <xdr:row>0</xdr:row>
      <xdr:rowOff>66675</xdr:rowOff>
    </xdr:from>
    <xdr:ext cx="1247775"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180975</xdr:colOff>
      <xdr:row>21</xdr:row>
      <xdr:rowOff>200025</xdr:rowOff>
    </xdr:from>
    <xdr:ext cx="2762250" cy="2400300"/>
    <xdr:pic>
      <xdr:nvPicPr>
        <xdr:cNvPr id="0" name="image7.png" title="Image"/>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590550</xdr:colOff>
      <xdr:row>28</xdr:row>
      <xdr:rowOff>19050</xdr:rowOff>
    </xdr:from>
    <xdr:ext cx="342900" cy="2428875"/>
    <xdr:sp>
      <xdr:nvSpPr>
        <xdr:cNvPr id="3" name="Shape 3"/>
        <xdr:cNvSpPr/>
      </xdr:nvSpPr>
      <xdr:spPr>
        <a:xfrm>
          <a:off x="5179313" y="2570325"/>
          <a:ext cx="333375" cy="2419350"/>
        </a:xfrm>
        <a:prstGeom prst="downArrow">
          <a:avLst>
            <a:gd fmla="val 50000" name="adj1"/>
            <a:gd fmla="val 50000" name="adj2"/>
          </a:avLst>
        </a:prstGeom>
        <a:solidFill>
          <a:srgbClr val="99D7F7"/>
        </a:solidFill>
        <a:ln cap="flat" cmpd="sng" w="12700">
          <a:solidFill>
            <a:srgbClr val="99D7F7"/>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104775</xdr:colOff>
      <xdr:row>0</xdr:row>
      <xdr:rowOff>57150</xdr:rowOff>
    </xdr:from>
    <xdr:ext cx="1276350"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952500</xdr:colOff>
      <xdr:row>5</xdr:row>
      <xdr:rowOff>9525</xdr:rowOff>
    </xdr:from>
    <xdr:ext cx="390525"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1171575</xdr:colOff>
      <xdr:row>4</xdr:row>
      <xdr:rowOff>142875</xdr:rowOff>
    </xdr:from>
    <xdr:ext cx="504825" cy="40957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104775</xdr:colOff>
      <xdr:row>0</xdr:row>
      <xdr:rowOff>66675</xdr:rowOff>
    </xdr:from>
    <xdr:ext cx="1247775"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9525</xdr:colOff>
      <xdr:row>4</xdr:row>
      <xdr:rowOff>228600</xdr:rowOff>
    </xdr:from>
    <xdr:ext cx="1628775" cy="1143000"/>
    <xdr:pic>
      <xdr:nvPicPr>
        <xdr:cNvPr id="0" name="image9.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19050</xdr:colOff>
      <xdr:row>22</xdr:row>
      <xdr:rowOff>38100</xdr:rowOff>
    </xdr:from>
    <xdr:ext cx="2762250" cy="2400300"/>
    <xdr:pic>
      <xdr:nvPicPr>
        <xdr:cNvPr id="0" name="image7.png" title="Image"/>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590550</xdr:colOff>
      <xdr:row>28</xdr:row>
      <xdr:rowOff>19050</xdr:rowOff>
    </xdr:from>
    <xdr:ext cx="342900" cy="2428875"/>
    <xdr:sp>
      <xdr:nvSpPr>
        <xdr:cNvPr id="3" name="Shape 3"/>
        <xdr:cNvSpPr/>
      </xdr:nvSpPr>
      <xdr:spPr>
        <a:xfrm>
          <a:off x="5179313" y="2570325"/>
          <a:ext cx="333375" cy="2419350"/>
        </a:xfrm>
        <a:prstGeom prst="downArrow">
          <a:avLst>
            <a:gd fmla="val 50000" name="adj1"/>
            <a:gd fmla="val 50000" name="adj2"/>
          </a:avLst>
        </a:prstGeom>
        <a:solidFill>
          <a:srgbClr val="99D7F7"/>
        </a:solidFill>
        <a:ln cap="flat" cmpd="sng" w="12700">
          <a:solidFill>
            <a:srgbClr val="99D7F7"/>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104775</xdr:colOff>
      <xdr:row>0</xdr:row>
      <xdr:rowOff>57150</xdr:rowOff>
    </xdr:from>
    <xdr:ext cx="1276350"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952500</xdr:colOff>
      <xdr:row>5</xdr:row>
      <xdr:rowOff>9525</xdr:rowOff>
    </xdr:from>
    <xdr:ext cx="390525"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1171575</xdr:colOff>
      <xdr:row>4</xdr:row>
      <xdr:rowOff>142875</xdr:rowOff>
    </xdr:from>
    <xdr:ext cx="504825" cy="40957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104775</xdr:colOff>
      <xdr:row>0</xdr:row>
      <xdr:rowOff>66675</xdr:rowOff>
    </xdr:from>
    <xdr:ext cx="1247775"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9525</xdr:colOff>
      <xdr:row>4</xdr:row>
      <xdr:rowOff>228600</xdr:rowOff>
    </xdr:from>
    <xdr:ext cx="1685925" cy="1171575"/>
    <xdr:pic>
      <xdr:nvPicPr>
        <xdr:cNvPr id="0" name="image10.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180975</xdr:colOff>
      <xdr:row>23</xdr:row>
      <xdr:rowOff>-200025</xdr:rowOff>
    </xdr:from>
    <xdr:ext cx="2800350" cy="2438400"/>
    <xdr:pic>
      <xdr:nvPicPr>
        <xdr:cNvPr id="0" name="image8.png" title="Image"/>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590550</xdr:colOff>
      <xdr:row>28</xdr:row>
      <xdr:rowOff>19050</xdr:rowOff>
    </xdr:from>
    <xdr:ext cx="342900" cy="2428875"/>
    <xdr:sp>
      <xdr:nvSpPr>
        <xdr:cNvPr id="3" name="Shape 3"/>
        <xdr:cNvSpPr/>
      </xdr:nvSpPr>
      <xdr:spPr>
        <a:xfrm>
          <a:off x="5179313" y="2570325"/>
          <a:ext cx="333375" cy="2419350"/>
        </a:xfrm>
        <a:prstGeom prst="downArrow">
          <a:avLst>
            <a:gd fmla="val 50000" name="adj1"/>
            <a:gd fmla="val 50000" name="adj2"/>
          </a:avLst>
        </a:prstGeom>
        <a:solidFill>
          <a:srgbClr val="99D7F7"/>
        </a:solidFill>
        <a:ln cap="flat" cmpd="sng" w="12700">
          <a:solidFill>
            <a:srgbClr val="99D7F7"/>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SzPts val="1100"/>
            <a:buFont typeface="Arial"/>
            <a:buNone/>
          </a:pPr>
          <a:r>
            <a:t/>
          </a:r>
          <a:endParaRPr sz="1100"/>
        </a:p>
      </xdr:txBody>
    </xdr:sp>
    <xdr:clientData fLocksWithSheet="0"/>
  </xdr:oneCellAnchor>
  <xdr:oneCellAnchor>
    <xdr:from>
      <xdr:col>0</xdr:col>
      <xdr:colOff>104775</xdr:colOff>
      <xdr:row>0</xdr:row>
      <xdr:rowOff>57150</xdr:rowOff>
    </xdr:from>
    <xdr:ext cx="1276350"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952500</xdr:colOff>
      <xdr:row>5</xdr:row>
      <xdr:rowOff>9525</xdr:rowOff>
    </xdr:from>
    <xdr:ext cx="390525"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1171575</xdr:colOff>
      <xdr:row>4</xdr:row>
      <xdr:rowOff>142875</xdr:rowOff>
    </xdr:from>
    <xdr:ext cx="504825" cy="40957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104775</xdr:colOff>
      <xdr:row>0</xdr:row>
      <xdr:rowOff>66675</xdr:rowOff>
    </xdr:from>
    <xdr:ext cx="1247775" cy="6096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22</xdr:row>
      <xdr:rowOff>0</xdr:rowOff>
    </xdr:from>
    <xdr:ext cx="2876550" cy="2333625"/>
    <xdr:pic>
      <xdr:nvPicPr>
        <xdr:cNvPr id="0" name="image11.png" title="Image"/>
        <xdr:cNvPicPr preferRelativeResize="0"/>
      </xdr:nvPicPr>
      <xdr:blipFill>
        <a:blip cstate="print" r:embed="rId4"/>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Relationships xmlns="http://schemas.openxmlformats.org/package/2006/relationships"><Relationship Id="rId1" Type="http://schemas.openxmlformats.org/officeDocument/2006/relationships/hyperlink" Target="https://openobs.mnhn.fr/" TargetMode="External"/><Relationship Id="rId2" Type="http://schemas.openxmlformats.org/officeDocument/2006/relationships/hyperlink" Target="https://geonature.arb-idf.fr/geonature/" TargetMode="External"/><Relationship Id="rId3" Type="http://schemas.openxmlformats.org/officeDocument/2006/relationships/hyperlink" Target="https://professionnels.ofb.fr/fr/doc-fiches-especes/chat-forestier-felis-silvestris-silvestris" TargetMode="External"/><Relationship Id="rId4" Type="http://schemas.openxmlformats.org/officeDocument/2006/relationships/hyperlink" Target="https://ged.ofb.fr/share/page/site/etude-chat-forestier-idf/dashboard" TargetMode="External"/><Relationship Id="rId5" Type="http://schemas.openxmlformats.org/officeDocument/2006/relationships/hyperlink" Target="https://oai-gem.ofb.fr/exl-php/document-affiche/ofb_recherche_oai/OUVRE_DOC/49974?fic=doc00073302.pdf" TargetMode="External"/><Relationship Id="rId6" Type="http://schemas.openxmlformats.org/officeDocument/2006/relationships/hyperlink" Target="https://ged.ofb.fr/share/s/sY4zG36QS1aDJ34fKNlrhw" TargetMode="External"/><Relationship Id="rId7" Type="http://schemas.openxmlformats.org/officeDocument/2006/relationships/hyperlink" Target="https://www.youtube.com/watch?v=UopppCJfUHA" TargetMode="External"/><Relationship Id="rId8" Type="http://schemas.openxmlformats.org/officeDocument/2006/relationships/drawing" Target="../drawings/drawing4.xml"/><Relationship Id="rId1h" Type="http://schemas.openxmlformats.org/officeDocument/2006/relationships/hyperlink" Target="https://openobs.mnhn.fr/" TargetMode="External"/><Relationship Id="rId2h" Type="http://schemas.openxmlformats.org/officeDocument/2006/relationships/hyperlink" Target="https://geonature.arb-idf.fr/geonature/" TargetMode="External"/><Relationship Id="rId3h" Type="http://schemas.openxmlformats.org/officeDocument/2006/relationships/hyperlink" Target="https://professionnels.ofb.fr/fr/doc-fiches-especes/chat-forestier-felis-silvestris-silvestris" TargetMode="External"/><Relationship Id="rId4h" Type="http://schemas.openxmlformats.org/officeDocument/2006/relationships/hyperlink" Target="https://ged.ofb.fr/share/page/site/etude-chat-forestier-idf/dashboard" TargetMode="External"/><Relationship Id="rId5h" Type="http://schemas.openxmlformats.org/officeDocument/2006/relationships/hyperlink" Target="https://oai-gem.ofb.fr/exl-php/document-affiche/ofb_recherche_oai/OUVRE_DOC/49974?fic=doc00073302.pdf" TargetMode="External"/><Relationship Id="rId6h" Type="http://schemas.openxmlformats.org/officeDocument/2006/relationships/hyperlink" Target="https://ged.ofb.fr/share/s/sY4zG36QS1aDJ34fKNlrhw" TargetMode="External"/><Relationship Id="rId7h" Type="http://schemas.openxmlformats.org/officeDocument/2006/relationships/hyperlink" Target="https://www.youtube.com/watch?v=UopppCJfUHA" TargetMode="External"/></Relationships>
</file>

<file path=xl/worksheets/_rels/sheet10.xml.rels><?xml version="1.0" encoding="UTF-8" standalone="yes"?><Relationships xmlns="http://schemas.openxmlformats.org/package/2006/relationships"><Relationship Id="rId1" Type="http://schemas.openxmlformats.org/officeDocument/2006/relationships/hyperlink" Target="http://www.onde.eaufrance.fr/" TargetMode="External"/><Relationship Id="rId2" Type="http://schemas.openxmlformats.org/officeDocument/2006/relationships/hyperlink" Target="https://hubeau.eaufrance.fr/page/api-ecoulement" TargetMode="External"/><Relationship Id="rId3" Type="http://schemas.openxmlformats.org/officeDocument/2006/relationships/hyperlink" Target="https://data.ofb.fr/catalogue/data-eaufrance/fre/catalog.search" TargetMode="External"/><Relationship Id="rId4" Type="http://schemas.openxmlformats.org/officeDocument/2006/relationships/hyperlink" Target="https://ofb-idf.github.io/PRR_ONDE/" TargetMode="External"/><Relationship Id="rId10" Type="http://schemas.openxmlformats.org/officeDocument/2006/relationships/drawing" Target="../drawings/drawing13.xml"/><Relationship Id="rId9" Type="http://schemas.openxmlformats.org/officeDocument/2006/relationships/hyperlink" Target="https://www.drieat.ile-de-france.developpement-durable.gouv.fr/bulletin-de-suivi-hydrologique-d-ile-de-france-r4864.html" TargetMode="External"/><Relationship Id="rId5" Type="http://schemas.openxmlformats.org/officeDocument/2006/relationships/hyperlink" Target="https://intranet.ofb.fr/gestion-quantitative-de-leau-et-des-secheresses" TargetMode="External"/><Relationship Id="rId6" Type="http://schemas.openxmlformats.org/officeDocument/2006/relationships/hyperlink" Target="https://www.ofb.gouv.fr/la-gestion-de-la-secheresse-en-8-questions-reponses" TargetMode="External"/><Relationship Id="rId7" Type="http://schemas.openxmlformats.org/officeDocument/2006/relationships/hyperlink" Target="https://intranet.ofb.fr/sites/default/files/Ressources/Th%C3%A9matiques/s%C3%A9cheresse/Fiches%20techniques_manquedeau_faune%20aquatique.pdf" TargetMode="External"/><Relationship Id="rId8" Type="http://schemas.openxmlformats.org/officeDocument/2006/relationships/hyperlink" Target="https://professionnels.ofb.fr/fr/doc-dataviz/dataviz-lassechement-estival-cours-deau-metropole-2012-2022" TargetMode="External"/><Relationship Id="rId1h" Type="http://schemas.openxmlformats.org/officeDocument/2006/relationships/hyperlink" Target="http://www.onde.eaufrance.fr/" TargetMode="External"/><Relationship Id="rId2h" Type="http://schemas.openxmlformats.org/officeDocument/2006/relationships/hyperlink" Target="https://hubeau.eaufrance.fr/page/api-ecoulement" TargetMode="External"/><Relationship Id="rId3h" Type="http://schemas.openxmlformats.org/officeDocument/2006/relationships/hyperlink" Target="https://data.ofb.fr/catalogue/data-eaufrance/fre/catalog.search" TargetMode="External"/><Relationship Id="rId4h" Type="http://schemas.openxmlformats.org/officeDocument/2006/relationships/hyperlink" Target="https://ofb-idf.github.io/PRR_ONDE/" TargetMode="External"/><Relationship Id="rId5h" Type="http://schemas.openxmlformats.org/officeDocument/2006/relationships/hyperlink" Target="https://intranet.ofb.fr/gestion-quantitative-de-leau-et-des-secheresses" TargetMode="External"/><Relationship Id="rId6h" Type="http://schemas.openxmlformats.org/officeDocument/2006/relationships/hyperlink" Target="https://www.ofb.gouv.fr/la-gestion-de-la-secheresse-en-8-questions-reponses" TargetMode="External"/><Relationship Id="rId7h" Type="http://schemas.openxmlformats.org/officeDocument/2006/relationships/hyperlink" Target="https://intranet.ofb.fr/sites/default/files/Ressources/Th%C3%A9matiques/s%C3%A9cheresse/Fiches%20techniques_manquedeau_faune%20aquatique.pdf" TargetMode="External"/><Relationship Id="rId8h" Type="http://schemas.openxmlformats.org/officeDocument/2006/relationships/hyperlink" Target="https://professionnels.ofb.fr/fr/doc-dataviz/dataviz-lassechement-estival-cours-deau-metropole-2012-2022" TargetMode="External"/><Relationship Id="rId9h" Type="http://schemas.openxmlformats.org/officeDocument/2006/relationships/hyperlink" Target="https://www.drieat.ile-de-france.developpement-durable.gouv.fr/bulletin-de-suivi-hydrologique-d-ile-de-france-r4864.html" TargetMode="External"/></Relationships>
</file>

<file path=xl/worksheets/_rels/sheet11.xml.rels><?xml version="1.0" encoding="UTF-8" standalone="yes"?><Relationships xmlns="http://schemas.openxmlformats.org/package/2006/relationships"><Relationship Id="rId1" Type="http://schemas.openxmlformats.org/officeDocument/2006/relationships/hyperlink" Target="https://www.sandre.eaufrance.fr/atlas/srv/fre/catalog.search" TargetMode="External"/><Relationship Id="rId2" Type="http://schemas.openxmlformats.org/officeDocument/2006/relationships/hyperlink" Target="https://www.ofb.gouv.fr/la-continuite-ecologique-des-cours-deau" TargetMode="External"/><Relationship Id="rId3" Type="http://schemas.openxmlformats.org/officeDocument/2006/relationships/hyperlink" Target="https://professionnels.ofb.fr/fr/doc-dataviz/dataviz-mieux-connaitre-ouvrages-qui-jalonnent-nos-cours-deau" TargetMode="External"/><Relationship Id="rId4" Type="http://schemas.openxmlformats.org/officeDocument/2006/relationships/hyperlink" Target="https://professionnels.ofb.fr/fr/node/387" TargetMode="External"/><Relationship Id="rId5" Type="http://schemas.openxmlformats.org/officeDocument/2006/relationships/drawing" Target="../drawings/drawing14.xml"/><Relationship Id="rId1h" Type="http://schemas.openxmlformats.org/officeDocument/2006/relationships/hyperlink" Target="https://www.sandre.eaufrance.fr/atlas/srv/fre/catalog.search" TargetMode="External"/><Relationship Id="rId2h" Type="http://schemas.openxmlformats.org/officeDocument/2006/relationships/hyperlink" Target="https://www.ofb.gouv.fr/la-continuite-ecologique-des-cours-deau" TargetMode="External"/><Relationship Id="rId3h" Type="http://schemas.openxmlformats.org/officeDocument/2006/relationships/hyperlink" Target="https://professionnels.ofb.fr/fr/doc-dataviz/dataviz-mieux-connaitre-ouvrages-qui-jalonnent-nos-cours-deau" TargetMode="External"/><Relationship Id="rId4h" Type="http://schemas.openxmlformats.org/officeDocument/2006/relationships/hyperlink" Target="https://professionnels.ofb.fr/fr/node/387" TargetMode="External"/></Relationships>
</file>

<file path=xl/worksheets/_rels/sheet12.xml.rels><?xml version="1.0" encoding="UTF-8" standalone="yes"?><Relationships xmlns="http://schemas.openxmlformats.org/package/2006/relationships"><Relationship Id="rId6" Type="http://schemas.openxmlformats.org/officeDocument/2006/relationships/drawing" Target="../drawings/drawing15.xml"/><Relationship Id="rId1h" Type="http://schemas.openxmlformats.org/officeDocument/2006/relationships/hyperlink" Target="https://geoservices.ign.fr/bdhaie" TargetMode="External"/><Relationship Id="rId2h" Type="http://schemas.openxmlformats.org/officeDocument/2006/relationships/hyperlink" Target="https://www.ofb.gouv.fr/haies-et-bocages-des-reservoirs-de-biodiversite" TargetMode="External"/><Relationship Id="rId3h" Type="http://schemas.openxmlformats.org/officeDocument/2006/relationships/hyperlink" Target="https://professionnels.ofb.fr/fr/node/852" TargetMode="External"/><Relationship Id="rId4h" Type="http://schemas.openxmlformats.org/officeDocument/2006/relationships/hyperlink" Target="https://professionnels.ofb.fr/index.php/fr/doc-comprendre-agir/lessentiel-haie" TargetMode="External"/><Relationship Id="rId5h" Type="http://schemas.openxmlformats.org/officeDocument/2006/relationships/hyperlink" Target="https://professionnels.ofb.fr/index.php/fr/haies-bocage" TargetMode="External"/></Relationships>
</file>

<file path=xl/worksheets/_rels/sheet2.xml.rels><?xml version="1.0" encoding="UTF-8" standalone="yes"?><Relationships xmlns="http://schemas.openxmlformats.org/package/2006/relationships"><Relationship Id="rId1" Type="http://schemas.openxmlformats.org/officeDocument/2006/relationships/hyperlink" Target="https://carmen.carmencarto.fr/38/Castor.map" TargetMode="External"/><Relationship Id="rId2" Type="http://schemas.openxmlformats.org/officeDocument/2006/relationships/hyperlink" Target="https://professionnels.ofb.fr/fr/reseau-castor" TargetMode="External"/><Relationship Id="rId3" Type="http://schemas.openxmlformats.org/officeDocument/2006/relationships/hyperlink" Target="https://ged.ofb.fr/share/page/site/dridf-rseau-partenarial-castor/dashboard" TargetMode="External"/><Relationship Id="rId4" Type="http://schemas.openxmlformats.org/officeDocument/2006/relationships/hyperlink" Target="https://professionnels.ofb.fr/fr/doc-fiches-especes/castor-deurope-castor-fiber" TargetMode="External"/><Relationship Id="rId5" Type="http://schemas.openxmlformats.org/officeDocument/2006/relationships/hyperlink" Target="https://ged.ofb.fr/share/s/giB4EPFIRPmsQZiGFeYY0A" TargetMode="External"/><Relationship Id="rId6" Type="http://schemas.openxmlformats.org/officeDocument/2006/relationships/hyperlink" Target="http://geo.ofb.fr/rezopmcc" TargetMode="External"/><Relationship Id="rId7" Type="http://schemas.openxmlformats.org/officeDocument/2006/relationships/drawing" Target="../drawings/drawing5.xml"/><Relationship Id="rId1h" Type="http://schemas.openxmlformats.org/officeDocument/2006/relationships/hyperlink" Target="https://carmen.carmencarto.fr/38/Castor.map" TargetMode="External"/><Relationship Id="rId2h" Type="http://schemas.openxmlformats.org/officeDocument/2006/relationships/hyperlink" Target="https://professionnels.ofb.fr/fr/reseau-castor" TargetMode="External"/><Relationship Id="rId3h" Type="http://schemas.openxmlformats.org/officeDocument/2006/relationships/hyperlink" Target="https://ged.ofb.fr/share/page/site/dridf-rseau-partenarial-castor/dashboard" TargetMode="External"/><Relationship Id="rId4h" Type="http://schemas.openxmlformats.org/officeDocument/2006/relationships/hyperlink" Target="https://professionnels.ofb.fr/fr/doc-fiches-especes/castor-deurope-castor-fiber" TargetMode="External"/><Relationship Id="rId5h" Type="http://schemas.openxmlformats.org/officeDocument/2006/relationships/hyperlink" Target="https://ged.ofb.fr/share/s/giB4EPFIRPmsQZiGFeYY0A" TargetMode="External"/><Relationship Id="rId6h" Type="http://schemas.openxmlformats.org/officeDocument/2006/relationships/hyperlink" Target="http://geo.ofb.fr/rezopmcc" TargetMode="External"/></Relationships>
</file>

<file path=xl/worksheets/_rels/sheet3.xml.rels><?xml version="1.0" encoding="UTF-8" standalone="yes"?><Relationships xmlns="http://schemas.openxmlformats.org/package/2006/relationships"><Relationship Id="rId1" Type="http://schemas.openxmlformats.org/officeDocument/2006/relationships/hyperlink" Target="https://professionnels.ofb.fr/fr/node/1089" TargetMode="External"/><Relationship Id="rId2" Type="http://schemas.openxmlformats.org/officeDocument/2006/relationships/hyperlink" Target="https://professionnels.ofb.fr/fr/reseau-petits-meso-carnivores" TargetMode="External"/><Relationship Id="rId3" Type="http://schemas.openxmlformats.org/officeDocument/2006/relationships/hyperlink" Target="http://geo.ofb.fr/rezopmcc" TargetMode="External"/><Relationship Id="rId4" Type="http://schemas.openxmlformats.org/officeDocument/2006/relationships/drawing" Target="../drawings/drawing6.xml"/><Relationship Id="rId1h" Type="http://schemas.openxmlformats.org/officeDocument/2006/relationships/hyperlink" Target="https://professionnels.ofb.fr/fr/node/1089" TargetMode="External"/><Relationship Id="rId2h" Type="http://schemas.openxmlformats.org/officeDocument/2006/relationships/hyperlink" Target="https://professionnels.ofb.fr/fr/reseau-petits-meso-carnivores" TargetMode="External"/><Relationship Id="rId3h" Type="http://schemas.openxmlformats.org/officeDocument/2006/relationships/hyperlink" Target="http://geo.ofb.fr/rezopmcc" TargetMode="External"/></Relationships>
</file>

<file path=xl/worksheets/_rels/sheet4.xml.rels><?xml version="1.0" encoding="UTF-8" standalone="yes"?><Relationships xmlns="http://schemas.openxmlformats.org/package/2006/relationships"><Relationship Id="rId1" Type="http://schemas.openxmlformats.org/officeDocument/2006/relationships/hyperlink" Target="https://www.loupfrance.fr/carte-des-indices-de-presence-transmis-au-reseau-loup-lynx/" TargetMode="External"/><Relationship Id="rId2" Type="http://schemas.openxmlformats.org/officeDocument/2006/relationships/hyperlink" Target="https://www.loupfrance.fr/" TargetMode="External"/><Relationship Id="rId3" Type="http://schemas.openxmlformats.org/officeDocument/2006/relationships/hyperlink" Target="https://agriculture.gouv.fr/plan-loup-un-nouveau-cadre-national-dactions-pour-renforcer-la-coexistence-du-loup-et-des-activites" TargetMode="External"/><Relationship Id="rId4" Type="http://schemas.openxmlformats.org/officeDocument/2006/relationships/drawing" Target="../drawings/drawing7.xml"/><Relationship Id="rId1h" Type="http://schemas.openxmlformats.org/officeDocument/2006/relationships/hyperlink" Target="https://www.loupfrance.fr/carte-des-indices-de-presence-transmis-au-reseau-loup-lynx/" TargetMode="External"/><Relationship Id="rId2h" Type="http://schemas.openxmlformats.org/officeDocument/2006/relationships/hyperlink" Target="https://www.loupfrance.fr/" TargetMode="External"/><Relationship Id="rId3h" Type="http://schemas.openxmlformats.org/officeDocument/2006/relationships/hyperlink" Target="https://agriculture.gouv.fr/plan-loup-un-nouveau-cadre-national-dactions-pour-renforcer-la-coexistence-du-loup-et-des-activites" TargetMode="External"/></Relationships>
</file>

<file path=xl/worksheets/_rels/sheet5.xml.rels><?xml version="1.0" encoding="UTF-8" standalone="yes"?><Relationships xmlns="http://schemas.openxmlformats.org/package/2006/relationships"><Relationship Id="rId1" Type="http://schemas.openxmlformats.org/officeDocument/2006/relationships/hyperlink" Target="https://professionnels.ofb.fr/fr/node/1273" TargetMode="External"/><Relationship Id="rId2" Type="http://schemas.openxmlformats.org/officeDocument/2006/relationships/hyperlink" Target="https://professionnels.ofb.fr/fr/reseau-becasse" TargetMode="External"/><Relationship Id="rId3" Type="http://schemas.openxmlformats.org/officeDocument/2006/relationships/hyperlink" Target="https://professionnels.ofb.fr/fr/doc-fiches-especes/becasse-bois-scolopax-rusticola" TargetMode="External"/><Relationship Id="rId4" Type="http://schemas.openxmlformats.org/officeDocument/2006/relationships/hyperlink" Target="https://drive.google.com/file/d/1PqClJnFQb2zpZGFF9P2s93YpivuMclmu/view" TargetMode="External"/><Relationship Id="rId5" Type="http://schemas.openxmlformats.org/officeDocument/2006/relationships/hyperlink" Target="https://inpn.mnhn.fr/docs/cahab/fiches/Becasse-desbois.pdf" TargetMode="External"/><Relationship Id="rId6" Type="http://schemas.openxmlformats.org/officeDocument/2006/relationships/drawing" Target="../drawings/drawing8.xml"/><Relationship Id="rId1h" Type="http://schemas.openxmlformats.org/officeDocument/2006/relationships/hyperlink" Target="https://professionnels.ofb.fr/fr/node/1273" TargetMode="External"/><Relationship Id="rId2h" Type="http://schemas.openxmlformats.org/officeDocument/2006/relationships/hyperlink" Target="https://professionnels.ofb.fr/fr/reseau-becasse" TargetMode="External"/><Relationship Id="rId3h" Type="http://schemas.openxmlformats.org/officeDocument/2006/relationships/hyperlink" Target="https://professionnels.ofb.fr/fr/doc-fiches-especes/becasse-bois-scolopax-rusticola" TargetMode="External"/><Relationship Id="rId4h" Type="http://schemas.openxmlformats.org/officeDocument/2006/relationships/hyperlink" Target="https://drive.google.com/file/d/1PqClJnFQb2zpZGFF9P2s93YpivuMclmu/view" TargetMode="External"/><Relationship Id="rId5h" Type="http://schemas.openxmlformats.org/officeDocument/2006/relationships/hyperlink" Target="https://inpn.mnhn.fr/docs/cahab/fiches/Becasse-desbois.pdf" TargetMode="External"/></Relationships>
</file>

<file path=xl/worksheets/_rels/sheet6.xml.rels><?xml version="1.0" encoding="UTF-8" standalone="yes"?><Relationships xmlns="http://schemas.openxmlformats.org/package/2006/relationships"><Relationship Id="rId1" Type="http://schemas.openxmlformats.org/officeDocument/2006/relationships/hyperlink" Target="https://naiades.eaufrance.fr/acces-donnees" TargetMode="External"/><Relationship Id="rId2" Type="http://schemas.openxmlformats.org/officeDocument/2006/relationships/hyperlink" Target="https://hubeau.eaufrance.fr/page/api-poisson" TargetMode="External"/><Relationship Id="rId3" Type="http://schemas.openxmlformats.org/officeDocument/2006/relationships/hyperlink" Target="https://professionnels.ofb.fr/fr/node/1552" TargetMode="External"/><Relationship Id="rId4" Type="http://schemas.openxmlformats.org/officeDocument/2006/relationships/hyperlink" Target="https://professionnels.ofb.fr/fr/doc-guides-protocoles/guide-pratique-mise-en-oeuvre-operations-peche-lelectricite-dans-cadre" TargetMode="External"/><Relationship Id="rId9" Type="http://schemas.openxmlformats.org/officeDocument/2006/relationships/drawing" Target="../drawings/drawing9.xml"/><Relationship Id="rId5" Type="http://schemas.openxmlformats.org/officeDocument/2006/relationships/hyperlink" Target="https://professionnels.ofb.fr/fr/doc-dataviz/dataviz-regard-3-decennies-suivi-poissons-en-france-metropolitaine" TargetMode="External"/><Relationship Id="rId6" Type="http://schemas.openxmlformats.org/officeDocument/2006/relationships/hyperlink" Target="https://professionnels.ofb.fr/fr/doc-guides-protocoles/peche-scientifique-lelectricite-dans-milieux-aquatiques-continentaux" TargetMode="External"/><Relationship Id="rId7" Type="http://schemas.openxmlformats.org/officeDocument/2006/relationships/hyperlink" Target="https://www.documentation.eauetbiodiversite.fr/notice/l-indice-poissons-riviere-ipr-notice-de-presentation-et-d-utilisation0" TargetMode="External"/><Relationship Id="rId8" Type="http://schemas.openxmlformats.org/officeDocument/2006/relationships/hyperlink" Target="https://ofbidf.shinyapps.io/HydrobioIdF/" TargetMode="External"/><Relationship Id="rId1h" Type="http://schemas.openxmlformats.org/officeDocument/2006/relationships/hyperlink" Target="https://naiades.eaufrance.fr/acces-donnees" TargetMode="External"/><Relationship Id="rId2h" Type="http://schemas.openxmlformats.org/officeDocument/2006/relationships/hyperlink" Target="https://hubeau.eaufrance.fr/page/api-poisson" TargetMode="External"/><Relationship Id="rId3h" Type="http://schemas.openxmlformats.org/officeDocument/2006/relationships/hyperlink" Target="https://professionnels.ofb.fr/fr/node/1552" TargetMode="External"/><Relationship Id="rId4h" Type="http://schemas.openxmlformats.org/officeDocument/2006/relationships/hyperlink" Target="https://professionnels.ofb.fr/fr/doc-guides-protocoles/guide-pratique-mise-en-oeuvre-operations-peche-lelectricite-dans-cadre" TargetMode="External"/><Relationship Id="rId5h" Type="http://schemas.openxmlformats.org/officeDocument/2006/relationships/hyperlink" Target="https://professionnels.ofb.fr/fr/doc-dataviz/dataviz-regard-3-decennies-suivi-poissons-en-france-metropolitaine" TargetMode="External"/><Relationship Id="rId6h" Type="http://schemas.openxmlformats.org/officeDocument/2006/relationships/hyperlink" Target="https://professionnels.ofb.fr/fr/doc-guides-protocoles/peche-scientifique-lelectricite-dans-milieux-aquatiques-continentaux" TargetMode="External"/><Relationship Id="rId7h" Type="http://schemas.openxmlformats.org/officeDocument/2006/relationships/hyperlink" Target="https://www.documentation.eauetbiodiversite.fr/notice/l-indice-poissons-riviere-ipr-notice-de-presentation-et-d-utilisation0" TargetMode="External"/><Relationship Id="rId8h" Type="http://schemas.openxmlformats.org/officeDocument/2006/relationships/hyperlink" Target="https://ofbidf.shinyapps.io/HydrobioIdF/" TargetMode="External"/></Relationships>
</file>

<file path=xl/worksheets/_rels/sheet7.xml.rels><?xml version="1.0" encoding="UTF-8" standalone="yes"?><Relationships xmlns="http://schemas.openxmlformats.org/package/2006/relationships"><Relationship Id="rId1" Type="http://schemas.openxmlformats.org/officeDocument/2006/relationships/hyperlink" Target="https://naiades.eaufrance.fr/acces-donnees%23/hydrobiologie" TargetMode="External"/><Relationship Id="rId2" Type="http://schemas.openxmlformats.org/officeDocument/2006/relationships/hyperlink" Target="https://professionnels.ofb.fr/fr/node/282" TargetMode="External"/><Relationship Id="rId3" Type="http://schemas.openxmlformats.org/officeDocument/2006/relationships/hyperlink" Target="https://www.ofb.gouv.fr/les-laboratoires-dhydrobiologie" TargetMode="External"/><Relationship Id="rId4" Type="http://schemas.openxmlformats.org/officeDocument/2006/relationships/hyperlink" Target="https://ofbidf.shinyapps.io/HydrobioIdF/" TargetMode="External"/><Relationship Id="rId5" Type="http://schemas.openxmlformats.org/officeDocument/2006/relationships/drawing" Target="../drawings/drawing10.xml"/><Relationship Id="rId1h" Type="http://schemas.openxmlformats.org/officeDocument/2006/relationships/hyperlink" Target="https://naiades.eaufrance.fr/acces-donnees%23/hydrobiologie" TargetMode="External"/><Relationship Id="rId2h" Type="http://schemas.openxmlformats.org/officeDocument/2006/relationships/hyperlink" Target="https://professionnels.ofb.fr/fr/node/282" TargetMode="External"/><Relationship Id="rId3h" Type="http://schemas.openxmlformats.org/officeDocument/2006/relationships/hyperlink" Target="https://www.ofb.gouv.fr/les-laboratoires-dhydrobiologie" TargetMode="External"/><Relationship Id="rId4h" Type="http://schemas.openxmlformats.org/officeDocument/2006/relationships/hyperlink" Target="https://ofbidf.shinyapps.io/HydrobioIdF/" TargetMode="External"/></Relationships>
</file>

<file path=xl/worksheets/_rels/sheet8.xml.rels><?xml version="1.0" encoding="UTF-8" standalone="yes"?><Relationships xmlns="http://schemas.openxmlformats.org/package/2006/relationships"><Relationship Id="rId1" Type="http://schemas.openxmlformats.org/officeDocument/2006/relationships/hyperlink" Target="https://naiades.eaufrance.fr/acces-donnees%23/hydrobiologie" TargetMode="External"/><Relationship Id="rId2" Type="http://schemas.openxmlformats.org/officeDocument/2006/relationships/hyperlink" Target="https://professionnels.ofb.fr/fr/node/282" TargetMode="External"/><Relationship Id="rId3" Type="http://schemas.openxmlformats.org/officeDocument/2006/relationships/hyperlink" Target="https://www.auvergne-rhone-alpes.developpement-durable.gouv.fr/IMG/pdf/PlaquetteIBD_cle79cf43.pdf" TargetMode="External"/><Relationship Id="rId4" Type="http://schemas.openxmlformats.org/officeDocument/2006/relationships/hyperlink" Target="https://www.ofb.gouv.fr/les-laboratoires-dhydrobiologie" TargetMode="External"/><Relationship Id="rId5" Type="http://schemas.openxmlformats.org/officeDocument/2006/relationships/hyperlink" Target="https://ofbidf.shinyapps.io/HydrobioIdF/" TargetMode="External"/><Relationship Id="rId6" Type="http://schemas.openxmlformats.org/officeDocument/2006/relationships/drawing" Target="../drawings/drawing11.xml"/><Relationship Id="rId1h" Type="http://schemas.openxmlformats.org/officeDocument/2006/relationships/hyperlink" Target="https://naiades.eaufrance.fr/acces-donnees%23/hydrobiologie" TargetMode="External"/><Relationship Id="rId2h" Type="http://schemas.openxmlformats.org/officeDocument/2006/relationships/hyperlink" Target="https://professionnels.ofb.fr/fr/node/282" TargetMode="External"/><Relationship Id="rId3h" Type="http://schemas.openxmlformats.org/officeDocument/2006/relationships/hyperlink" Target="https://www.auvergne-rhone-alpes.developpement-durable.gouv.fr/IMG/pdf/PlaquetteIBD_cle79cf43.pdf" TargetMode="External"/><Relationship Id="rId4h" Type="http://schemas.openxmlformats.org/officeDocument/2006/relationships/hyperlink" Target="https://www.ofb.gouv.fr/les-laboratoires-dhydrobiologie" TargetMode="External"/><Relationship Id="rId5h" Type="http://schemas.openxmlformats.org/officeDocument/2006/relationships/hyperlink" Target="https://ofbidf.shinyapps.io/HydrobioIdF/" TargetMode="External"/></Relationships>
</file>

<file path=xl/worksheets/_rels/sheet9.xml.rels><?xml version="1.0" encoding="UTF-8" standalone="yes"?><Relationships xmlns="http://schemas.openxmlformats.org/package/2006/relationships"><Relationship Id="rId1" Type="http://schemas.openxmlformats.org/officeDocument/2006/relationships/hyperlink" Target="https://naiades.eaufrance.fr/acces-donnees%23/hydrobiologie" TargetMode="External"/><Relationship Id="rId2" Type="http://schemas.openxmlformats.org/officeDocument/2006/relationships/hyperlink" Target="https://professionnels.ofb.fr/fr/node/282" TargetMode="External"/><Relationship Id="rId3" Type="http://schemas.openxmlformats.org/officeDocument/2006/relationships/hyperlink" Target="https://www.ofb.gouv.fr/les-laboratoires-dhydrobiologie" TargetMode="External"/><Relationship Id="rId4" Type="http://schemas.openxmlformats.org/officeDocument/2006/relationships/hyperlink" Target="https://ofbidf.shinyapps.io/HydrobioIdF/" TargetMode="External"/><Relationship Id="rId5" Type="http://schemas.openxmlformats.org/officeDocument/2006/relationships/drawing" Target="../drawings/drawing12.xml"/><Relationship Id="rId1h" Type="http://schemas.openxmlformats.org/officeDocument/2006/relationships/hyperlink" Target="https://naiades.eaufrance.fr/acces-donnees%23/hydrobiologie" TargetMode="External"/><Relationship Id="rId2h" Type="http://schemas.openxmlformats.org/officeDocument/2006/relationships/hyperlink" Target="https://professionnels.ofb.fr/fr/node/282" TargetMode="External"/><Relationship Id="rId3h" Type="http://schemas.openxmlformats.org/officeDocument/2006/relationships/hyperlink" Target="https://www.ofb.gouv.fr/les-laboratoires-dhydrobiologie" TargetMode="External"/><Relationship Id="rId4h" Type="http://schemas.openxmlformats.org/officeDocument/2006/relationships/hyperlink" Target="https://ofbidf.shinyapps.io/HydrobioI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sheetPr>
  <sheetViews>
    <sheetView showGridLines="0" workbookViewId="0"/>
  </sheetViews>
  <sheetFormatPr customHeight="1" defaultColWidth="14.43" defaultRowHeight="15.0"/>
  <cols>
    <col customWidth="1" min="1" max="1" width="2.71"/>
    <col customWidth="1" min="2" max="2" width="13.29"/>
    <col customWidth="1" min="3" max="8" width="9.71"/>
    <col customWidth="1" min="9" max="9" width="12.71"/>
    <col customWidth="1" min="10" max="10" width="13.0"/>
    <col customWidth="1" min="11" max="11" width="2.71"/>
    <col customWidth="1" min="12" max="13" width="20.71"/>
    <col customWidth="1" min="14" max="15" width="10.71"/>
    <col customWidth="1" min="16" max="20" width="7.0"/>
    <col customWidth="1" min="21" max="28" width="10.71"/>
  </cols>
  <sheetData>
    <row customHeight="1" ht="15.0" r="1">
      <c r="A1" s="31"/>
      <c r="B1" s="31"/>
      <c r="C1" s="32" t="s">
        <v>97</v>
      </c>
      <c r="D1" s="33"/>
      <c r="E1" s="33"/>
      <c r="F1" s="33"/>
      <c r="G1" s="33"/>
      <c r="H1" s="33"/>
      <c r="I1" s="34"/>
      <c r="J1" s="31"/>
      <c r="K1" s="31"/>
      <c r="L1" s="31"/>
      <c r="M1" s="35" t="str">
        <f>C1</f>
        <v>Suivi du Chat forestier</v>
      </c>
      <c r="N1" s="33"/>
      <c r="O1" s="33"/>
      <c r="P1" s="33"/>
      <c r="Q1" s="33"/>
      <c r="R1" s="33"/>
      <c r="S1" s="34"/>
      <c r="T1" s="31"/>
      <c r="U1" s="36"/>
      <c r="V1" s="36"/>
      <c r="W1" s="36"/>
      <c r="X1" s="36"/>
      <c r="Y1" s="36"/>
      <c r="Z1" s="36"/>
      <c r="AA1" s="36"/>
      <c r="AB1" s="36"/>
    </row>
    <row customHeight="1" ht="15.0" r="2">
      <c r="A2" s="31"/>
      <c r="B2" s="31"/>
      <c r="C2" s="37"/>
      <c r="I2" s="38"/>
      <c r="J2" s="31"/>
      <c r="K2" s="31"/>
      <c r="L2" s="31"/>
      <c r="M2" s="37"/>
      <c r="S2" s="38"/>
      <c r="T2" s="31"/>
      <c r="U2" s="36"/>
      <c r="V2" s="36"/>
      <c r="W2" s="36"/>
      <c r="X2" s="36"/>
      <c r="Y2" s="36"/>
      <c r="Z2" s="36"/>
      <c r="AA2" s="36"/>
      <c r="AB2" s="36"/>
    </row>
    <row customHeight="1" ht="15.0" r="3">
      <c r="A3" s="31"/>
      <c r="B3" s="31"/>
      <c r="C3" s="39"/>
      <c r="D3" s="40"/>
      <c r="E3" s="40"/>
      <c r="F3" s="40"/>
      <c r="G3" s="40"/>
      <c r="H3" s="40"/>
      <c r="I3" s="41"/>
      <c r="J3" s="31"/>
      <c r="K3" s="31"/>
      <c r="L3" s="31"/>
      <c r="M3" s="39"/>
      <c r="N3" s="40"/>
      <c r="O3" s="40"/>
      <c r="P3" s="40"/>
      <c r="Q3" s="40"/>
      <c r="R3" s="40"/>
      <c r="S3" s="41"/>
      <c r="T3" s="31"/>
      <c r="U3" s="36"/>
      <c r="V3" s="36"/>
      <c r="W3" s="36"/>
      <c r="X3" s="36"/>
      <c r="Y3" s="36"/>
      <c r="Z3" s="36"/>
      <c r="AA3" s="36"/>
      <c r="AB3" s="36"/>
    </row>
    <row r="4">
      <c r="A4" s="31"/>
      <c r="B4" s="31"/>
      <c r="C4" s="31"/>
      <c r="D4" s="31"/>
      <c r="E4" s="31"/>
      <c r="F4" s="31"/>
      <c r="G4" s="31"/>
      <c r="H4" s="31"/>
      <c r="I4" s="31"/>
      <c r="J4" s="31"/>
      <c r="K4" s="31"/>
      <c r="L4" s="31"/>
      <c r="M4" s="31"/>
      <c r="N4" s="31"/>
      <c r="O4" s="31"/>
      <c r="P4" s="31"/>
      <c r="Q4" s="31"/>
      <c r="R4" s="31"/>
      <c r="S4" s="31"/>
      <c r="T4" s="31"/>
      <c r="U4" s="36"/>
      <c r="V4" s="36"/>
      <c r="W4" s="36"/>
      <c r="X4" s="36"/>
      <c r="Y4" s="36"/>
      <c r="Z4" s="36"/>
      <c r="AA4" s="36"/>
      <c r="AB4" s="36"/>
    </row>
    <row r="5">
      <c r="A5" s="42" t="s">
        <v>48</v>
      </c>
      <c r="B5" s="43"/>
      <c r="C5" s="43"/>
      <c r="D5" s="43"/>
      <c r="E5" s="43"/>
      <c r="F5" s="43"/>
      <c r="G5" s="43"/>
      <c r="H5" s="43"/>
      <c r="I5" s="43"/>
      <c r="J5" s="43"/>
      <c r="K5" s="42" t="s">
        <v>49</v>
      </c>
      <c r="L5" s="43"/>
      <c r="M5" s="43"/>
      <c r="N5" s="43"/>
      <c r="O5" s="43"/>
      <c r="P5" s="44" t="s">
        <v>50</v>
      </c>
      <c r="Q5" s="43"/>
      <c r="R5" s="43"/>
      <c r="S5" s="43"/>
      <c r="T5" s="45"/>
      <c r="U5" s="36"/>
      <c r="V5" s="36"/>
      <c r="W5" s="36"/>
      <c r="X5" s="36"/>
      <c r="Y5" s="36"/>
      <c r="Z5" s="36"/>
      <c r="AA5" s="36"/>
      <c r="AB5" s="36"/>
    </row>
    <row r="6">
      <c r="A6" s="42"/>
      <c r="B6" s="43"/>
      <c r="C6" s="43"/>
      <c r="D6" s="43"/>
      <c r="E6" s="43"/>
      <c r="F6" s="43"/>
      <c r="G6" s="43"/>
      <c r="H6" s="43"/>
      <c r="I6" s="46"/>
      <c r="J6" s="34"/>
      <c r="K6" s="42"/>
      <c r="L6" s="36"/>
      <c r="M6" s="47" t="s">
        <v>98</v>
      </c>
      <c r="N6" s="48">
        <v>1.0</v>
      </c>
      <c r="O6" s="34"/>
      <c r="P6" s="49"/>
      <c r="Q6" s="50"/>
      <c r="R6" s="51"/>
      <c r="S6" s="52" t="s">
        <v>85</v>
      </c>
      <c r="T6" s="53"/>
      <c r="U6" s="36"/>
      <c r="V6" s="36"/>
      <c r="W6" s="36"/>
      <c r="X6" s="36"/>
      <c r="Y6" s="36"/>
      <c r="Z6" s="36"/>
      <c r="AA6" s="36"/>
      <c r="AB6" s="36"/>
    </row>
    <row r="7">
      <c r="A7" s="43"/>
      <c r="B7" s="43"/>
      <c r="C7" s="43"/>
      <c r="D7" s="43"/>
      <c r="E7" s="43"/>
      <c r="F7" s="43"/>
      <c r="G7" s="43"/>
      <c r="H7" s="54"/>
      <c r="I7" s="37"/>
      <c r="J7" s="38"/>
      <c r="K7" s="43"/>
      <c r="L7" s="43"/>
      <c r="M7" s="55"/>
      <c r="N7" s="39"/>
      <c r="O7" s="41"/>
      <c r="P7" s="56" t="s">
        <v>53</v>
      </c>
      <c r="Q7" s="57" t="s">
        <v>54</v>
      </c>
      <c r="R7" s="57" t="s">
        <v>55</v>
      </c>
      <c r="S7" s="57" t="s">
        <v>56</v>
      </c>
      <c r="T7" s="58" t="s">
        <v>57</v>
      </c>
      <c r="U7" s="36"/>
      <c r="V7" s="36"/>
      <c r="W7" s="36"/>
      <c r="X7" s="36"/>
      <c r="Y7" s="36"/>
      <c r="Z7" s="36"/>
      <c r="AA7" s="36"/>
      <c r="AB7" s="36"/>
    </row>
    <row r="8">
      <c r="A8" s="43"/>
      <c r="B8" s="59" t="s">
        <v>58</v>
      </c>
      <c r="C8" s="126" t="s">
        <v>99</v>
      </c>
      <c r="D8" s="61"/>
      <c r="E8" s="61"/>
      <c r="F8" s="61"/>
      <c r="G8" s="61"/>
      <c r="H8" s="62"/>
      <c r="I8" s="37"/>
      <c r="J8" s="38"/>
      <c r="K8" s="43"/>
      <c r="L8" s="54"/>
      <c r="M8" s="54"/>
      <c r="N8" s="54"/>
      <c r="O8" s="54"/>
      <c r="P8" s="63"/>
      <c r="Q8" s="43"/>
      <c r="R8" s="43"/>
      <c r="S8" s="43"/>
      <c r="T8" s="45"/>
      <c r="U8" s="36"/>
      <c r="V8" s="36"/>
      <c r="W8" s="36"/>
      <c r="X8" s="36"/>
      <c r="Y8" s="36"/>
      <c r="Z8" s="36"/>
      <c r="AA8" s="36"/>
      <c r="AB8" s="36"/>
    </row>
    <row r="9">
      <c r="A9" s="43"/>
      <c r="B9" s="64"/>
      <c r="C9" s="37"/>
      <c r="H9" s="65"/>
      <c r="I9" s="37"/>
      <c r="J9" s="38"/>
      <c r="K9" s="66"/>
      <c r="L9" s="67" t="s">
        <v>59</v>
      </c>
      <c r="M9" s="43"/>
      <c r="N9" s="43"/>
      <c r="O9" s="43"/>
      <c r="P9" s="68" t="s">
        <v>100</v>
      </c>
      <c r="T9" s="65"/>
      <c r="U9" s="36"/>
      <c r="V9" s="36"/>
      <c r="W9" s="36"/>
      <c r="X9" s="36"/>
      <c r="Y9" s="36"/>
      <c r="Z9" s="36"/>
      <c r="AA9" s="36"/>
      <c r="AB9" s="36"/>
    </row>
    <row r="10">
      <c r="A10" s="43"/>
      <c r="B10" s="64"/>
      <c r="C10" s="37"/>
      <c r="H10" s="65"/>
      <c r="I10" s="37"/>
      <c r="J10" s="38"/>
      <c r="K10" s="66"/>
      <c r="L10" s="69" t="s">
        <v>61</v>
      </c>
      <c r="M10" s="69" t="s">
        <v>62</v>
      </c>
      <c r="N10" s="70" t="s">
        <v>63</v>
      </c>
      <c r="O10" s="18"/>
      <c r="P10" s="71"/>
      <c r="T10" s="65"/>
      <c r="U10" s="36"/>
      <c r="V10" s="36"/>
      <c r="W10" s="36"/>
      <c r="X10" s="36"/>
      <c r="Y10" s="36"/>
      <c r="Z10" s="36"/>
      <c r="AA10" s="36"/>
      <c r="AB10" s="36"/>
    </row>
    <row customHeight="1" ht="30.0" r="11">
      <c r="A11" s="43"/>
      <c r="B11" s="72"/>
      <c r="C11" s="73"/>
      <c r="D11" s="74"/>
      <c r="E11" s="74"/>
      <c r="F11" s="74"/>
      <c r="G11" s="74"/>
      <c r="H11" s="75"/>
      <c r="I11" s="39"/>
      <c r="J11" s="41"/>
      <c r="K11" s="66"/>
      <c r="L11" s="76" t="s">
        <v>101</v>
      </c>
      <c r="M11" s="76" t="s">
        <v>102</v>
      </c>
      <c r="N11" s="77" t="s">
        <v>103</v>
      </c>
      <c r="O11" s="34"/>
      <c r="P11" s="71"/>
      <c r="T11" s="65"/>
      <c r="U11" s="36"/>
      <c r="V11" s="36"/>
      <c r="W11" s="36"/>
      <c r="X11" s="36"/>
      <c r="Y11" s="36"/>
      <c r="Z11" s="36"/>
      <c r="AA11" s="36"/>
      <c r="AB11" s="36"/>
    </row>
    <row r="12">
      <c r="A12" s="43"/>
      <c r="B12" s="78" t="s">
        <v>64</v>
      </c>
      <c r="C12" s="79" t="s">
        <v>104</v>
      </c>
      <c r="D12" s="61"/>
      <c r="E12" s="61"/>
      <c r="F12" s="61"/>
      <c r="G12" s="61"/>
      <c r="H12" s="62"/>
      <c r="I12" s="80" t="s">
        <v>65</v>
      </c>
      <c r="J12" s="81"/>
      <c r="K12" s="66"/>
      <c r="L12" s="82"/>
      <c r="M12" s="82"/>
      <c r="N12" s="71"/>
      <c r="O12" s="38"/>
      <c r="P12" s="71"/>
      <c r="T12" s="65"/>
      <c r="U12" s="36"/>
      <c r="V12" s="36"/>
      <c r="W12" s="36"/>
      <c r="X12" s="36"/>
      <c r="Y12" s="36"/>
      <c r="Z12" s="36"/>
      <c r="AA12" s="36"/>
      <c r="AB12" s="36"/>
    </row>
    <row r="13">
      <c r="A13" s="43"/>
      <c r="B13" s="83"/>
      <c r="C13" s="37"/>
      <c r="H13" s="65"/>
      <c r="I13" s="84" t="s">
        <v>105</v>
      </c>
      <c r="J13" s="85"/>
      <c r="K13" s="66"/>
      <c r="L13" s="82"/>
      <c r="M13" s="82"/>
      <c r="N13" s="71"/>
      <c r="O13" s="38"/>
      <c r="P13" s="71"/>
      <c r="T13" s="65"/>
      <c r="U13" s="36"/>
      <c r="V13" s="36"/>
      <c r="W13" s="36"/>
      <c r="X13" s="36"/>
      <c r="Y13" s="36"/>
      <c r="Z13" s="36"/>
      <c r="AA13" s="36"/>
      <c r="AB13" s="36"/>
    </row>
    <row customHeight="1" ht="30.0" r="14">
      <c r="A14" s="43"/>
      <c r="B14" s="83"/>
      <c r="C14" s="37"/>
      <c r="H14" s="65"/>
      <c r="I14" s="71"/>
      <c r="J14" s="65"/>
      <c r="K14" s="66"/>
      <c r="L14" s="86"/>
      <c r="M14" s="86"/>
      <c r="N14" s="87"/>
      <c r="O14" s="88"/>
      <c r="P14" s="87"/>
      <c r="Q14" s="74"/>
      <c r="R14" s="74"/>
      <c r="S14" s="74"/>
      <c r="T14" s="75"/>
      <c r="U14" s="36"/>
      <c r="V14" s="36"/>
      <c r="W14" s="36"/>
      <c r="X14" s="36"/>
      <c r="Y14" s="36"/>
      <c r="Z14" s="36"/>
      <c r="AA14" s="36"/>
      <c r="AB14" s="36"/>
    </row>
    <row r="15">
      <c r="A15" s="43"/>
      <c r="B15" s="89"/>
      <c r="C15" s="73"/>
      <c r="D15" s="74"/>
      <c r="E15" s="74"/>
      <c r="F15" s="74"/>
      <c r="G15" s="74"/>
      <c r="H15" s="75"/>
      <c r="I15" s="71"/>
      <c r="J15" s="65"/>
      <c r="K15" s="43"/>
      <c r="L15" s="90" t="s">
        <v>67</v>
      </c>
      <c r="M15" s="91"/>
      <c r="N15" s="91"/>
      <c r="O15" s="92"/>
      <c r="P15" s="90" t="s">
        <v>68</v>
      </c>
      <c r="Q15" s="91"/>
      <c r="R15" s="91"/>
      <c r="S15" s="91"/>
      <c r="T15" s="92"/>
      <c r="U15" s="36"/>
      <c r="V15" s="36"/>
      <c r="W15" s="36"/>
      <c r="X15" s="36"/>
      <c r="Y15" s="36"/>
      <c r="Z15" s="36"/>
      <c r="AA15" s="36"/>
      <c r="AB15" s="36"/>
    </row>
    <row r="16">
      <c r="A16" s="43"/>
      <c r="B16" s="78" t="s">
        <v>69</v>
      </c>
      <c r="C16" s="79" t="s">
        <v>106</v>
      </c>
      <c r="D16" s="61"/>
      <c r="E16" s="61"/>
      <c r="F16" s="61"/>
      <c r="G16" s="61"/>
      <c r="H16" s="62"/>
      <c r="I16" s="71"/>
      <c r="J16" s="65"/>
      <c r="K16" s="43"/>
      <c r="L16" s="77" t="s">
        <v>107</v>
      </c>
      <c r="M16" s="33"/>
      <c r="N16" s="33"/>
      <c r="O16" s="85"/>
      <c r="P16" s="77" t="s">
        <v>108</v>
      </c>
      <c r="Q16" s="33"/>
      <c r="R16" s="33"/>
      <c r="S16" s="33"/>
      <c r="T16" s="85"/>
      <c r="U16" s="36"/>
      <c r="V16" s="36"/>
      <c r="W16" s="36"/>
      <c r="X16" s="36"/>
      <c r="Y16" s="36"/>
      <c r="Z16" s="36"/>
      <c r="AA16" s="36"/>
      <c r="AB16" s="36"/>
    </row>
    <row r="17">
      <c r="A17" s="43"/>
      <c r="B17" s="83"/>
      <c r="C17" s="37"/>
      <c r="H17" s="65"/>
      <c r="I17" s="71"/>
      <c r="J17" s="65"/>
      <c r="K17" s="43"/>
      <c r="L17" s="71"/>
      <c r="O17" s="65"/>
      <c r="P17" s="71"/>
      <c r="T17" s="65"/>
      <c r="U17" s="36"/>
      <c r="V17" s="36"/>
      <c r="W17" s="36"/>
      <c r="X17" s="36"/>
      <c r="Y17" s="36"/>
      <c r="Z17" s="36"/>
      <c r="AA17" s="36"/>
      <c r="AB17" s="36"/>
    </row>
    <row r="18">
      <c r="A18" s="43"/>
      <c r="B18" s="83"/>
      <c r="C18" s="37"/>
      <c r="H18" s="65"/>
      <c r="I18" s="71"/>
      <c r="J18" s="65"/>
      <c r="K18" s="43"/>
      <c r="L18" s="71"/>
      <c r="O18" s="65"/>
      <c r="P18" s="71"/>
      <c r="T18" s="65"/>
      <c r="U18" s="36"/>
      <c r="V18" s="36"/>
      <c r="W18" s="36"/>
      <c r="X18" s="36"/>
      <c r="Y18" s="36"/>
      <c r="Z18" s="36"/>
      <c r="AA18" s="36"/>
      <c r="AB18" s="36"/>
    </row>
    <row r="19">
      <c r="A19" s="43"/>
      <c r="B19" s="83"/>
      <c r="C19" s="37"/>
      <c r="H19" s="65"/>
      <c r="I19" s="71"/>
      <c r="J19" s="65"/>
      <c r="K19" s="43"/>
      <c r="L19" s="71"/>
      <c r="O19" s="65"/>
      <c r="P19" s="71"/>
      <c r="T19" s="65"/>
      <c r="U19" s="36"/>
      <c r="V19" s="36"/>
      <c r="W19" s="36"/>
      <c r="X19" s="36"/>
      <c r="Y19" s="36"/>
      <c r="Z19" s="36"/>
      <c r="AA19" s="36"/>
      <c r="AB19" s="36"/>
    </row>
    <row customHeight="1" ht="30.0" r="20">
      <c r="A20" s="43"/>
      <c r="B20" s="89"/>
      <c r="C20" s="73"/>
      <c r="D20" s="74"/>
      <c r="E20" s="74"/>
      <c r="F20" s="74"/>
      <c r="G20" s="74"/>
      <c r="H20" s="75"/>
      <c r="I20" s="71"/>
      <c r="J20" s="65"/>
      <c r="K20" s="43"/>
      <c r="L20" s="71"/>
      <c r="O20" s="65"/>
      <c r="P20" s="71"/>
      <c r="T20" s="65"/>
      <c r="U20" s="36"/>
      <c r="V20" s="36"/>
      <c r="W20" s="36"/>
      <c r="X20" s="36"/>
      <c r="Y20" s="36"/>
      <c r="Z20" s="36"/>
      <c r="AA20" s="36"/>
      <c r="AB20" s="36"/>
    </row>
    <row customHeight="1" ht="15.75" r="21">
      <c r="A21" s="43"/>
      <c r="B21" s="93" t="s">
        <v>70</v>
      </c>
      <c r="C21" s="94"/>
      <c r="D21" s="94"/>
      <c r="E21" s="94"/>
      <c r="F21" s="95"/>
      <c r="G21" s="96"/>
      <c r="H21" s="97"/>
      <c r="I21" s="71"/>
      <c r="J21" s="65"/>
      <c r="K21" s="43"/>
      <c r="L21" s="71"/>
      <c r="O21" s="65"/>
      <c r="P21" s="71"/>
      <c r="T21" s="65"/>
      <c r="U21" s="36"/>
      <c r="V21" s="36"/>
      <c r="W21" s="36"/>
      <c r="X21" s="36"/>
      <c r="Y21" s="36"/>
      <c r="Z21" s="36"/>
      <c r="AA21" s="36"/>
      <c r="AB21" s="36"/>
    </row>
    <row customHeight="1" ht="15.75" r="22">
      <c r="A22" s="43"/>
      <c r="B22" s="98" t="s">
        <v>71</v>
      </c>
      <c r="C22" s="99" t="s">
        <v>109</v>
      </c>
      <c r="D22" s="8"/>
      <c r="E22" s="8"/>
      <c r="F22" s="8"/>
      <c r="G22" s="8"/>
      <c r="H22" s="100"/>
      <c r="I22" s="71"/>
      <c r="J22" s="65"/>
      <c r="K22" s="43"/>
      <c r="L22" s="71"/>
      <c r="O22" s="65"/>
      <c r="P22" s="71"/>
      <c r="T22" s="65"/>
      <c r="U22" s="36"/>
      <c r="V22" s="36"/>
      <c r="W22" s="36"/>
      <c r="X22" s="36"/>
      <c r="Y22" s="36"/>
      <c r="Z22" s="36"/>
      <c r="AA22" s="36"/>
      <c r="AB22" s="36"/>
    </row>
    <row customHeight="1" ht="15.75" r="23">
      <c r="A23" s="43"/>
      <c r="B23" s="101"/>
      <c r="C23" s="33"/>
      <c r="D23" s="33"/>
      <c r="E23" s="34"/>
      <c r="F23" s="102" t="s">
        <v>73</v>
      </c>
      <c r="G23" s="8"/>
      <c r="H23" s="100"/>
      <c r="I23" s="71"/>
      <c r="J23" s="65"/>
      <c r="K23" s="43"/>
      <c r="L23" s="71"/>
      <c r="O23" s="65"/>
      <c r="P23" s="71"/>
      <c r="T23" s="65"/>
      <c r="U23" s="36"/>
      <c r="V23" s="36"/>
      <c r="W23" s="36"/>
      <c r="X23" s="36"/>
      <c r="Y23" s="36"/>
      <c r="Z23" s="36"/>
      <c r="AA23" s="36"/>
      <c r="AB23" s="36"/>
    </row>
    <row customHeight="1" ht="30.0" r="24">
      <c r="A24" s="43"/>
      <c r="B24" s="71"/>
      <c r="E24" s="38"/>
      <c r="F24" s="103" t="s">
        <v>110</v>
      </c>
      <c r="G24" s="33"/>
      <c r="H24" s="85"/>
      <c r="I24" s="71"/>
      <c r="J24" s="65"/>
      <c r="K24" s="43"/>
      <c r="L24" s="71"/>
      <c r="O24" s="65"/>
      <c r="P24" s="71"/>
      <c r="T24" s="65"/>
      <c r="U24" s="36"/>
      <c r="V24" s="36"/>
      <c r="W24" s="36"/>
      <c r="X24" s="36"/>
      <c r="Y24" s="36"/>
      <c r="Z24" s="36"/>
      <c r="AA24" s="36"/>
      <c r="AB24" s="36"/>
    </row>
    <row customHeight="1" ht="15.75" r="25">
      <c r="A25" s="43"/>
      <c r="B25" s="71"/>
      <c r="E25" s="38"/>
      <c r="F25" s="37"/>
      <c r="H25" s="65"/>
      <c r="I25" s="71"/>
      <c r="J25" s="65"/>
      <c r="K25" s="43"/>
      <c r="L25" s="71"/>
      <c r="O25" s="65"/>
      <c r="P25" s="71"/>
      <c r="T25" s="65"/>
      <c r="U25" s="36"/>
      <c r="V25" s="36"/>
      <c r="W25" s="36"/>
      <c r="X25" s="36"/>
      <c r="Y25" s="36"/>
      <c r="Z25" s="36"/>
      <c r="AA25" s="36"/>
      <c r="AB25" s="36"/>
    </row>
    <row customHeight="1" ht="15.75" r="26">
      <c r="A26" s="43"/>
      <c r="B26" s="71"/>
      <c r="E26" s="38"/>
      <c r="F26" s="37"/>
      <c r="H26" s="65"/>
      <c r="I26" s="71"/>
      <c r="J26" s="65"/>
      <c r="K26" s="43"/>
      <c r="L26" s="71"/>
      <c r="O26" s="65"/>
      <c r="P26" s="71"/>
      <c r="T26" s="65"/>
      <c r="U26" s="36"/>
      <c r="V26" s="36"/>
      <c r="W26" s="36"/>
      <c r="X26" s="36"/>
      <c r="Y26" s="36"/>
      <c r="Z26" s="36"/>
      <c r="AA26" s="36"/>
      <c r="AB26" s="36"/>
    </row>
    <row customHeight="1" ht="15.75" r="27">
      <c r="A27" s="43"/>
      <c r="B27" s="71"/>
      <c r="E27" s="38"/>
      <c r="F27" s="37"/>
      <c r="H27" s="65"/>
      <c r="I27" s="71"/>
      <c r="J27" s="65"/>
      <c r="K27" s="43"/>
      <c r="L27" s="87"/>
      <c r="M27" s="74"/>
      <c r="N27" s="74"/>
      <c r="O27" s="75"/>
      <c r="P27" s="87"/>
      <c r="Q27" s="74"/>
      <c r="R27" s="74"/>
      <c r="S27" s="74"/>
      <c r="T27" s="75"/>
      <c r="U27" s="36"/>
      <c r="V27" s="36"/>
      <c r="W27" s="36"/>
      <c r="X27" s="36"/>
      <c r="Y27" s="36"/>
      <c r="Z27" s="36"/>
      <c r="AA27" s="36"/>
      <c r="AB27" s="36"/>
    </row>
    <row customHeight="1" ht="15.75" r="28">
      <c r="A28" s="43"/>
      <c r="B28" s="71"/>
      <c r="E28" s="38"/>
      <c r="F28" s="37"/>
      <c r="H28" s="65"/>
      <c r="I28" s="71"/>
      <c r="J28" s="65"/>
      <c r="K28" s="43"/>
      <c r="L28" s="90" t="s">
        <v>74</v>
      </c>
      <c r="M28" s="91"/>
      <c r="N28" s="91"/>
      <c r="O28" s="92"/>
      <c r="P28" s="90" t="s">
        <v>75</v>
      </c>
      <c r="Q28" s="91"/>
      <c r="R28" s="91"/>
      <c r="S28" s="91"/>
      <c r="T28" s="92"/>
      <c r="U28" s="36"/>
      <c r="V28" s="36"/>
      <c r="W28" s="36"/>
      <c r="X28" s="36"/>
      <c r="Y28" s="36"/>
      <c r="Z28" s="36"/>
      <c r="AA28" s="36"/>
      <c r="AB28" s="36"/>
    </row>
    <row customHeight="1" ht="15.75" r="29">
      <c r="A29" s="43"/>
      <c r="B29" s="71"/>
      <c r="E29" s="38"/>
      <c r="F29" s="37"/>
      <c r="H29" s="65"/>
      <c r="I29" s="87"/>
      <c r="J29" s="75"/>
      <c r="K29" s="43"/>
      <c r="L29" s="63"/>
      <c r="M29" s="104" t="s">
        <v>111</v>
      </c>
      <c r="N29" s="33"/>
      <c r="O29" s="85"/>
      <c r="P29" s="161" t="str">
        <f>=HYPERLINK("https://openobs.mnhn.fr/", "SINP national")</f>
      </c>
      <c r="Q29" s="8"/>
      <c r="R29" s="18"/>
      <c r="S29" s="127" t="inlineStr">
        <is>
          <t/>
        </is>
      </c>
      <c r="T29" s="100"/>
      <c r="U29" s="36"/>
      <c r="V29" s="36"/>
      <c r="W29" s="36"/>
      <c r="X29" s="36"/>
      <c r="Y29" s="36"/>
      <c r="Z29" s="36"/>
      <c r="AA29" s="36"/>
      <c r="AB29" s="36"/>
    </row>
    <row customHeight="1" ht="15.0" r="30">
      <c r="A30" s="43"/>
      <c r="B30" s="71"/>
      <c r="E30" s="38"/>
      <c r="F30" s="37"/>
      <c r="H30" s="65"/>
      <c r="I30" s="107" t="s">
        <v>78</v>
      </c>
      <c r="J30" s="97"/>
      <c r="K30" s="43"/>
      <c r="L30" s="63"/>
      <c r="M30" s="37"/>
      <c r="O30" s="65"/>
      <c r="P30" s="161" t="str">
        <f>=HYPERLINK("https://geonature.arb-idf.fr/geonature/%23/synthese", "Géonat'IdF (CA: Etude Chat forestier) ")</f>
      </c>
      <c r="Q30" s="8"/>
      <c r="R30" s="18"/>
      <c r="S30" s="127" t="inlineStr">
        <is>
          <t/>
        </is>
      </c>
      <c r="T30" s="100"/>
      <c r="U30" s="36"/>
      <c r="V30" s="36"/>
      <c r="W30" s="36"/>
      <c r="X30" s="36"/>
      <c r="Y30" s="36"/>
      <c r="Z30" s="36"/>
      <c r="AA30" s="36"/>
      <c r="AB30" s="36"/>
    </row>
    <row customHeight="1" ht="15.75" r="31">
      <c r="A31" s="43"/>
      <c r="B31" s="71"/>
      <c r="E31" s="38"/>
      <c r="F31" s="37"/>
      <c r="H31" s="65"/>
      <c r="I31" s="84" t="s">
        <v>116</v>
      </c>
      <c r="J31" s="85"/>
      <c r="K31" s="43"/>
      <c r="L31" s="63"/>
      <c r="M31" s="37"/>
      <c r="O31" s="65"/>
      <c r="P31" s="105"/>
      <c r="Q31" s="8"/>
      <c r="R31" s="18"/>
      <c r="S31" s="106"/>
      <c r="T31" s="100"/>
      <c r="U31" s="36"/>
      <c r="V31" s="36"/>
      <c r="W31" s="36"/>
      <c r="X31" s="36"/>
      <c r="Y31" s="36"/>
      <c r="Z31" s="36"/>
      <c r="AA31" s="36"/>
      <c r="AB31" s="36"/>
    </row>
    <row customHeight="1" ht="15.75" r="32">
      <c r="A32" s="43"/>
      <c r="B32" s="71"/>
      <c r="E32" s="38"/>
      <c r="F32" s="37"/>
      <c r="H32" s="65"/>
      <c r="I32" s="71"/>
      <c r="J32" s="65"/>
      <c r="K32" s="43"/>
      <c r="L32" s="63"/>
      <c r="M32" s="37"/>
      <c r="O32" s="65"/>
      <c r="P32" s="105"/>
      <c r="Q32" s="8"/>
      <c r="R32" s="18"/>
      <c r="S32" s="106"/>
      <c r="T32" s="100"/>
      <c r="U32" s="36"/>
      <c r="V32" s="36"/>
      <c r="W32" s="36"/>
      <c r="X32" s="36"/>
      <c r="Y32" s="36"/>
      <c r="Z32" s="36"/>
      <c r="AA32" s="36"/>
      <c r="AB32" s="36"/>
    </row>
    <row customHeight="1" ht="15.75" r="33">
      <c r="A33" s="43"/>
      <c r="B33" s="71"/>
      <c r="E33" s="38"/>
      <c r="F33" s="37"/>
      <c r="H33" s="65"/>
      <c r="I33" s="71"/>
      <c r="J33" s="65"/>
      <c r="K33" s="43"/>
      <c r="L33" s="63"/>
      <c r="M33" s="37"/>
      <c r="O33" s="65"/>
      <c r="P33" s="105"/>
      <c r="Q33" s="8"/>
      <c r="R33" s="18"/>
      <c r="S33" s="106"/>
      <c r="T33" s="100"/>
      <c r="U33" s="36"/>
      <c r="V33" s="36"/>
      <c r="W33" s="36"/>
      <c r="X33" s="36"/>
      <c r="Y33" s="36"/>
      <c r="Z33" s="36"/>
      <c r="AA33" s="36"/>
      <c r="AB33" s="36"/>
    </row>
    <row customHeight="1" ht="15.75" r="34">
      <c r="A34" s="43"/>
      <c r="B34" s="71"/>
      <c r="E34" s="38"/>
      <c r="F34" s="37"/>
      <c r="H34" s="65"/>
      <c r="I34" s="71"/>
      <c r="J34" s="65"/>
      <c r="K34" s="43"/>
      <c r="L34" s="63"/>
      <c r="M34" s="37"/>
      <c r="O34" s="65"/>
      <c r="P34" s="105"/>
      <c r="Q34" s="8"/>
      <c r="R34" s="18"/>
      <c r="S34" s="106"/>
      <c r="T34" s="100"/>
      <c r="U34" s="36"/>
      <c r="V34" s="36"/>
      <c r="W34" s="36"/>
      <c r="X34" s="36"/>
      <c r="Y34" s="36"/>
      <c r="Z34" s="36"/>
      <c r="AA34" s="36"/>
      <c r="AB34" s="36"/>
    </row>
    <row customHeight="1" ht="15.75" r="35">
      <c r="A35" s="43"/>
      <c r="B35" s="87"/>
      <c r="C35" s="74"/>
      <c r="D35" s="74"/>
      <c r="E35" s="88"/>
      <c r="F35" s="73"/>
      <c r="G35" s="74"/>
      <c r="H35" s="75"/>
      <c r="I35" s="71"/>
      <c r="J35" s="65"/>
      <c r="K35" s="43"/>
      <c r="L35" s="63"/>
      <c r="M35" s="37"/>
      <c r="O35" s="65"/>
      <c r="P35" s="105"/>
      <c r="Q35" s="8"/>
      <c r="R35" s="18"/>
      <c r="S35" s="106"/>
      <c r="T35" s="100"/>
      <c r="U35" s="36"/>
      <c r="V35" s="36"/>
      <c r="W35" s="36"/>
      <c r="X35" s="36"/>
      <c r="Y35" s="36"/>
      <c r="Z35" s="36"/>
      <c r="AA35" s="36"/>
      <c r="AB35" s="36"/>
    </row>
    <row customHeight="1" ht="15.75" r="36">
      <c r="A36" s="43"/>
      <c r="B36" s="93" t="s">
        <v>79</v>
      </c>
      <c r="C36" s="94"/>
      <c r="D36" s="94"/>
      <c r="E36" s="95"/>
      <c r="F36" s="108"/>
      <c r="G36" s="108"/>
      <c r="H36" s="108"/>
      <c r="I36" s="71"/>
      <c r="J36" s="65"/>
      <c r="K36" s="43"/>
      <c r="L36" s="63"/>
      <c r="M36" s="37"/>
      <c r="O36" s="65"/>
      <c r="P36" s="105"/>
      <c r="Q36" s="8"/>
      <c r="R36" s="18"/>
      <c r="S36" s="106"/>
      <c r="T36" s="100"/>
      <c r="U36" s="36"/>
      <c r="V36" s="36"/>
      <c r="W36" s="36"/>
      <c r="X36" s="36"/>
      <c r="Y36" s="36"/>
      <c r="Z36" s="36"/>
      <c r="AA36" s="36"/>
      <c r="AB36" s="36"/>
    </row>
    <row customHeight="1" ht="15.75" r="37">
      <c r="A37" s="43"/>
      <c r="B37" s="83"/>
      <c r="C37" s="109" t="s">
        <v>80</v>
      </c>
      <c r="D37" s="109" t="s">
        <v>81</v>
      </c>
      <c r="E37" s="109" t="s">
        <v>82</v>
      </c>
      <c r="F37" s="109" t="s">
        <v>83</v>
      </c>
      <c r="G37" s="109" t="s">
        <v>82</v>
      </c>
      <c r="H37" s="109" t="s">
        <v>80</v>
      </c>
      <c r="I37" s="71"/>
      <c r="J37" s="65"/>
      <c r="K37" s="43"/>
      <c r="L37" s="63"/>
      <c r="M37" s="37"/>
      <c r="O37" s="65"/>
      <c r="P37" s="105"/>
      <c r="Q37" s="8"/>
      <c r="R37" s="18"/>
      <c r="S37" s="106"/>
      <c r="T37" s="100"/>
      <c r="U37" s="36"/>
      <c r="V37" s="36"/>
      <c r="W37" s="36"/>
      <c r="X37" s="36"/>
      <c r="Y37" s="36"/>
      <c r="Z37" s="36"/>
      <c r="AA37" s="36"/>
      <c r="AB37" s="36"/>
    </row>
    <row customHeight="1" ht="12.75" r="38">
      <c r="A38" s="43"/>
      <c r="B38" s="110"/>
      <c r="C38" s="111" t="s">
        <v>85</v>
      </c>
      <c r="D38" s="111" t="s">
        <v>85</v>
      </c>
      <c r="E38" s="111" t="s">
        <v>85</v>
      </c>
      <c r="F38" s="111"/>
      <c r="G38" s="111"/>
      <c r="H38" s="111"/>
      <c r="I38" s="71"/>
      <c r="J38" s="65"/>
      <c r="K38" s="43"/>
      <c r="L38" s="63"/>
      <c r="M38" s="37"/>
      <c r="O38" s="65"/>
      <c r="P38" s="105"/>
      <c r="Q38" s="8"/>
      <c r="R38" s="18"/>
      <c r="S38" s="106"/>
      <c r="T38" s="100"/>
      <c r="U38" s="36"/>
      <c r="V38" s="36"/>
      <c r="W38" s="36"/>
      <c r="X38" s="36"/>
      <c r="Y38" s="36"/>
      <c r="Z38" s="36"/>
      <c r="AA38" s="36"/>
      <c r="AB38" s="36"/>
    </row>
    <row customHeight="1" ht="12.75" r="39">
      <c r="A39" s="43"/>
      <c r="B39" s="110"/>
      <c r="C39" s="112"/>
      <c r="D39" s="112"/>
      <c r="E39" s="112"/>
      <c r="F39" s="112"/>
      <c r="G39" s="112"/>
      <c r="H39" s="112"/>
      <c r="I39" s="71"/>
      <c r="J39" s="65"/>
      <c r="K39" s="43"/>
      <c r="L39" s="63"/>
      <c r="M39" s="37"/>
      <c r="O39" s="65"/>
      <c r="P39" s="105"/>
      <c r="Q39" s="8"/>
      <c r="R39" s="18"/>
      <c r="S39" s="106"/>
      <c r="T39" s="100"/>
      <c r="U39" s="36"/>
      <c r="V39" s="36"/>
      <c r="W39" s="36"/>
      <c r="X39" s="36"/>
      <c r="Y39" s="36"/>
      <c r="Z39" s="36"/>
      <c r="AA39" s="36"/>
      <c r="AB39" s="36"/>
    </row>
    <row customHeight="1" ht="12.75" r="40">
      <c r="A40" s="43"/>
      <c r="B40" s="110"/>
      <c r="C40" s="112"/>
      <c r="D40" s="112"/>
      <c r="E40" s="112"/>
      <c r="F40" s="112"/>
      <c r="G40" s="112"/>
      <c r="H40" s="112"/>
      <c r="I40" s="71"/>
      <c r="J40" s="65"/>
      <c r="K40" s="43"/>
      <c r="L40" s="63"/>
      <c r="M40" s="37"/>
      <c r="O40" s="65"/>
      <c r="P40" s="105"/>
      <c r="Q40" s="8"/>
      <c r="R40" s="18"/>
      <c r="S40" s="106"/>
      <c r="T40" s="100"/>
      <c r="U40" s="36"/>
      <c r="V40" s="36"/>
      <c r="W40" s="36"/>
      <c r="X40" s="36"/>
      <c r="Y40" s="36"/>
      <c r="Z40" s="36"/>
      <c r="AA40" s="36"/>
      <c r="AB40" s="36"/>
    </row>
    <row customHeight="1" ht="15.75" r="41">
      <c r="A41" s="43"/>
      <c r="B41" s="83"/>
      <c r="C41" s="109" t="s">
        <v>80</v>
      </c>
      <c r="D41" s="109" t="s">
        <v>83</v>
      </c>
      <c r="E41" s="109" t="s">
        <v>88</v>
      </c>
      <c r="F41" s="109" t="s">
        <v>89</v>
      </c>
      <c r="G41" s="109" t="s">
        <v>90</v>
      </c>
      <c r="H41" s="109" t="s">
        <v>91</v>
      </c>
      <c r="I41" s="71"/>
      <c r="J41" s="65"/>
      <c r="K41" s="43"/>
      <c r="L41" s="63"/>
      <c r="M41" s="37"/>
      <c r="O41" s="65"/>
      <c r="P41" s="105"/>
      <c r="Q41" s="8"/>
      <c r="R41" s="18"/>
      <c r="S41" s="106"/>
      <c r="T41" s="100"/>
      <c r="U41" s="36"/>
      <c r="V41" s="36"/>
      <c r="W41" s="36"/>
      <c r="X41" s="36"/>
      <c r="Y41" s="36"/>
      <c r="Z41" s="36"/>
      <c r="AA41" s="36"/>
      <c r="AB41" s="36"/>
    </row>
    <row customHeight="1" ht="12.75" r="42">
      <c r="A42" s="43"/>
      <c r="B42" s="110"/>
      <c r="C42" s="111"/>
      <c r="D42" s="111"/>
      <c r="E42" s="111"/>
      <c r="F42" s="111"/>
      <c r="G42" s="111"/>
      <c r="H42" s="111" t="s">
        <v>85</v>
      </c>
      <c r="I42" s="71"/>
      <c r="J42" s="65"/>
      <c r="K42" s="43"/>
      <c r="L42" s="63"/>
      <c r="M42" s="39"/>
      <c r="N42" s="40"/>
      <c r="O42" s="113"/>
      <c r="P42" s="114"/>
      <c r="Q42" s="115"/>
      <c r="R42" s="116"/>
      <c r="S42" s="117"/>
      <c r="T42" s="118"/>
      <c r="U42" s="36"/>
      <c r="V42" s="36"/>
      <c r="W42" s="36"/>
      <c r="X42" s="36"/>
      <c r="Y42" s="36"/>
      <c r="Z42" s="36"/>
      <c r="AA42" s="36"/>
      <c r="AB42" s="36"/>
    </row>
    <row customHeight="1" ht="12.75" r="43">
      <c r="A43" s="43"/>
      <c r="B43" s="110"/>
      <c r="C43" s="111"/>
      <c r="D43" s="111"/>
      <c r="E43" s="111"/>
      <c r="F43" s="111"/>
      <c r="G43" s="111"/>
      <c r="H43" s="111"/>
      <c r="I43" s="71"/>
      <c r="J43" s="65"/>
      <c r="K43" s="43"/>
      <c r="L43" s="90" t="s">
        <v>92</v>
      </c>
      <c r="M43" s="91"/>
      <c r="N43" s="91"/>
      <c r="O43" s="91"/>
      <c r="P43" s="43"/>
      <c r="Q43" s="43"/>
      <c r="R43" s="43"/>
      <c r="S43" s="43"/>
      <c r="T43" s="66"/>
      <c r="U43" s="36"/>
      <c r="V43" s="36"/>
      <c r="W43" s="36"/>
      <c r="X43" s="36"/>
      <c r="Y43" s="36"/>
      <c r="Z43" s="36"/>
      <c r="AA43" s="36"/>
      <c r="AB43" s="36"/>
    </row>
    <row customHeight="1" ht="12.75" r="44">
      <c r="A44" s="43"/>
      <c r="B44" s="110"/>
      <c r="C44" s="112"/>
      <c r="D44" s="112"/>
      <c r="E44" s="112"/>
      <c r="F44" s="112"/>
      <c r="G44" s="112"/>
      <c r="H44" s="112"/>
      <c r="I44" s="71"/>
      <c r="J44" s="65"/>
      <c r="K44" s="43"/>
      <c r="L44" s="77" t="s">
        <v>117</v>
      </c>
      <c r="M44" s="33"/>
      <c r="N44" s="33"/>
      <c r="O44" s="33"/>
      <c r="P44" s="33"/>
      <c r="Q44" s="33"/>
      <c r="R44" s="33"/>
      <c r="S44" s="33"/>
      <c r="T44" s="85"/>
      <c r="U44" s="36"/>
      <c r="V44" s="36"/>
      <c r="W44" s="36"/>
      <c r="X44" s="36"/>
      <c r="Y44" s="36"/>
      <c r="Z44" s="36"/>
      <c r="AA44" s="36"/>
      <c r="AB44" s="36"/>
    </row>
    <row customHeight="1" ht="15.75" r="45">
      <c r="A45" s="43"/>
      <c r="B45" s="119"/>
      <c r="C45" s="33"/>
      <c r="D45" s="33"/>
      <c r="E45" s="33"/>
      <c r="F45" s="33"/>
      <c r="G45" s="33"/>
      <c r="H45" s="85"/>
      <c r="I45" s="71"/>
      <c r="J45" s="65"/>
      <c r="K45" s="43"/>
      <c r="L45" s="71"/>
      <c r="T45" s="65"/>
      <c r="U45" s="36"/>
      <c r="V45" s="36"/>
      <c r="W45" s="36"/>
      <c r="X45" s="36"/>
      <c r="Y45" s="36"/>
      <c r="Z45" s="36"/>
      <c r="AA45" s="36"/>
      <c r="AB45" s="36"/>
    </row>
    <row customHeight="1" ht="15.75" r="46">
      <c r="A46" s="43"/>
      <c r="B46" s="87"/>
      <c r="C46" s="74"/>
      <c r="D46" s="74"/>
      <c r="E46" s="74"/>
      <c r="F46" s="74"/>
      <c r="G46" s="74"/>
      <c r="H46" s="75"/>
      <c r="I46" s="87"/>
      <c r="J46" s="75"/>
      <c r="K46" s="43"/>
      <c r="L46" s="120"/>
      <c r="M46" s="40"/>
      <c r="N46" s="40"/>
      <c r="O46" s="40"/>
      <c r="P46" s="40"/>
      <c r="Q46" s="40"/>
      <c r="R46" s="40"/>
      <c r="S46" s="40"/>
      <c r="T46" s="113"/>
      <c r="U46" s="36"/>
      <c r="V46" s="36"/>
      <c r="W46" s="36"/>
      <c r="X46" s="36"/>
      <c r="Y46" s="36"/>
      <c r="Z46" s="36"/>
      <c r="AA46" s="36"/>
      <c r="AB46" s="36"/>
    </row>
    <row customHeight="1" ht="15.75" r="47">
      <c r="A47" s="121" t="s">
        <v>93</v>
      </c>
      <c r="B47" s="31"/>
      <c r="C47" s="159" t="str">
        <f>=HYPERLINK("https://professionnels.ofb.fr/fr/doc-fiches-especes/chat-forestier-felis-silvestris-silvestris", "Fiche espèce")</f>
      </c>
      <c r="D47" s="94"/>
      <c r="E47" s="94"/>
      <c r="F47" s="95"/>
      <c r="G47" s="128" t="inlineStr">
        <is>
          <t/>
        </is>
      </c>
      <c r="H47" s="94"/>
      <c r="I47" s="94"/>
      <c r="J47" s="95"/>
      <c r="K47" s="123" t="s">
        <v>93</v>
      </c>
      <c r="L47" s="18"/>
      <c r="M47" s="160" t="str">
        <f>=HYPERLINK("https://ged.ofb.fr/share/page/site/etude-chat-forestier-idf/dashboard", "SiteAlfresco de l'étude IdF")</f>
      </c>
      <c r="N47" s="8"/>
      <c r="O47" s="18"/>
      <c r="P47" s="129" t="inlineStr">
        <is>
          <t/>
        </is>
      </c>
      <c r="Q47" s="8"/>
      <c r="R47" s="8"/>
      <c r="S47" s="8"/>
      <c r="T47" s="18"/>
      <c r="U47" s="36"/>
      <c r="V47" s="36"/>
      <c r="W47" s="36"/>
      <c r="X47" s="36"/>
      <c r="Y47" s="36"/>
      <c r="Z47" s="36"/>
      <c r="AA47" s="36"/>
      <c r="AB47" s="36"/>
    </row>
    <row customHeight="1" ht="15.75" r="48">
      <c r="A48" s="31"/>
      <c r="B48" s="31"/>
      <c r="C48" s="160" t="str">
        <f>=HYPERLINK("https://oai-gem.ofb.fr/exl-php/document-affiche/ofb_recherche_oai/OUVRE_DOC/49974?fic=doc00073302.pdf", "Livret de présentation de l'étude IdF")</f>
      </c>
      <c r="D48" s="8"/>
      <c r="E48" s="8"/>
      <c r="F48" s="18"/>
      <c r="G48" s="129" t="inlineStr">
        <is>
          <t/>
        </is>
      </c>
      <c r="H48" s="8"/>
      <c r="I48" s="8"/>
      <c r="J48" s="18"/>
      <c r="K48" s="31"/>
      <c r="L48" s="31"/>
      <c r="M48" s="160" t="str">
        <f>=HYPERLINK("https://ged.ofb.fr/share/s/sY4zG36QS1aDJ34fKNlrhw", "Protocole")</f>
      </c>
      <c r="N48" s="8"/>
      <c r="O48" s="18"/>
      <c r="P48" s="129" t="inlineStr">
        <is>
          <t/>
        </is>
      </c>
      <c r="Q48" s="8"/>
      <c r="R48" s="8"/>
      <c r="S48" s="8"/>
      <c r="T48" s="18"/>
      <c r="U48" s="36"/>
      <c r="V48" s="36"/>
      <c r="W48" s="36"/>
      <c r="X48" s="36"/>
      <c r="Y48" s="36"/>
      <c r="Z48" s="36"/>
      <c r="AA48" s="36"/>
      <c r="AB48" s="36"/>
    </row>
    <row customHeight="1" ht="15.75" r="49">
      <c r="A49" s="130">
        <v>45743.0</v>
      </c>
      <c r="B49" s="18"/>
      <c r="C49" s="160" t="str">
        <f>=HYPERLINK("https://www.youtube.com/watch?v=UopppCJfUHA", "Vidéo MNHN")</f>
      </c>
      <c r="D49" s="8"/>
      <c r="E49" s="8"/>
      <c r="F49" s="18"/>
      <c r="G49" s="129" t="inlineStr">
        <is>
          <t/>
        </is>
      </c>
      <c r="H49" s="8"/>
      <c r="I49" s="8"/>
      <c r="J49" s="18"/>
      <c r="K49" s="31"/>
      <c r="L49" s="31"/>
      <c r="M49" s="160" t="str">
        <f>=HYPERLINK("file://ad.intra/dfs/COMMUNS/REGIONS/IDF/DR/05_CONNAISSANCE/PMC/Chat_Forestier%20", "Serveur DR")</f>
      </c>
      <c r="N49" s="8"/>
      <c r="O49" s="18"/>
      <c r="P49" s="124" t="inlineStr">
        <is>
          <t/>
        </is>
      </c>
      <c r="Q49" s="8"/>
      <c r="R49" s="8"/>
      <c r="S49" s="8"/>
      <c r="T49" s="18"/>
      <c r="U49" s="36"/>
      <c r="V49" s="36"/>
      <c r="W49" s="36"/>
      <c r="X49" s="36"/>
      <c r="Y49" s="36"/>
      <c r="Z49" s="36"/>
      <c r="AA49" s="36"/>
      <c r="AB49" s="36"/>
    </row>
    <row customHeight="1" ht="15.75" r="50">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row>
    <row customHeight="1" ht="15.75" r="5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row>
    <row customHeight="1" ht="15.75" r="52">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row>
    <row customHeight="1" ht="15.75" r="5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row>
    <row customHeight="1" ht="15.75" r="54">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row>
    <row customHeight="1" ht="15.75" r="5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row>
    <row customHeight="1" ht="15.75" r="56">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row>
    <row customHeight="1" ht="15.75" r="57">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row>
    <row customHeight="1" ht="15.75" r="58">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row>
    <row customHeight="1" ht="15.75" r="59">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row>
    <row customHeight="1" ht="15.75" r="60">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row>
    <row customHeight="1" ht="15.75" r="6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row>
    <row customHeight="1" ht="15.75" r="62">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row>
    <row customHeight="1" ht="15.75" r="6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row>
    <row customHeight="1" ht="15.75" r="64">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row>
    <row customHeight="1" ht="15.75" r="6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row>
    <row customHeight="1" ht="15.75" r="66">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row>
    <row customHeight="1" ht="15.75" r="67">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customHeight="1" ht="15.75" r="68">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row>
    <row customHeight="1" ht="15.75" r="69">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row>
    <row customHeight="1" ht="15.75" r="70">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row>
    <row customHeight="1" ht="15.75" r="7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row>
    <row customHeight="1" ht="15.75" r="72">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row>
    <row customHeight="1" ht="15.75" r="7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row>
    <row customHeight="1" ht="15.75" r="74">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row>
    <row customHeight="1" ht="15.75" r="7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row>
    <row customHeight="1" ht="15.75" r="76">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row>
    <row customHeight="1" ht="15.75" r="77">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row>
    <row customHeight="1" ht="15.75" r="78">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row>
    <row customHeight="1" ht="15.75" r="79">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row>
    <row customHeight="1" ht="15.75" r="80">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row>
    <row customHeight="1" ht="15.75" r="8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row>
    <row customHeight="1" ht="15.75" r="8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row>
    <row customHeight="1" ht="15.75" r="8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row>
    <row customHeight="1" ht="15.75" r="84">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row>
    <row customHeight="1" ht="15.75" r="8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row>
    <row customHeight="1" ht="15.75" r="86">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row>
    <row customHeight="1" ht="15.75" r="87">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row>
    <row customHeight="1" ht="15.75" r="88">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row>
    <row customHeight="1" ht="15.75" r="89">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row>
    <row customHeight="1" ht="15.75" r="90">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row>
    <row customHeight="1" ht="15.75" r="9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row>
    <row customHeight="1" ht="15.75" r="92">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row>
    <row customHeight="1" ht="15.75" r="9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row>
    <row customHeight="1" ht="15.75" r="94">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row>
    <row customHeight="1" ht="15.75" r="9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row>
    <row customHeight="1" ht="15.75" r="96">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row>
    <row customHeight="1" ht="15.75" r="97">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row>
    <row customHeight="1" ht="15.75" r="98">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row>
    <row customHeight="1" ht="15.75" r="99">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row>
    <row customHeight="1" ht="15.75" r="100">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row>
    <row customHeight="1" ht="15.75" r="10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row>
    <row customHeight="1" ht="15.75" r="102">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row>
    <row customHeight="1" ht="15.75" r="1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row>
    <row customHeight="1" ht="15.75" r="104">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row>
    <row customHeight="1" ht="15.75" r="10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row>
    <row customHeight="1" ht="15.75" r="106">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row>
    <row customHeight="1" ht="15.75" r="107">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row>
    <row customHeight="1" ht="15.75" r="108">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row>
    <row customHeight="1" ht="15.75" r="109">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row>
    <row customHeight="1" ht="15.75" r="110">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row>
    <row customHeight="1" ht="15.75" r="11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row>
    <row customHeight="1" ht="15.75" r="112">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row>
    <row customHeight="1" ht="15.75" r="11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row>
    <row customHeight="1" ht="15.75" r="114">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row>
    <row customHeight="1" ht="15.75" r="11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row>
    <row customHeight="1" ht="15.75" r="116">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row>
    <row customHeight="1" ht="15.75" r="117">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row>
    <row customHeight="1" ht="15.75" r="118">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row>
    <row customHeight="1" ht="15.75" r="119">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row>
    <row customHeight="1" ht="15.75" r="120">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row>
    <row customHeight="1" ht="15.75" r="12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row>
    <row customHeight="1" ht="15.75" r="122">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row>
    <row customHeight="1" ht="15.75" r="12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row>
    <row customHeight="1" ht="15.75" r="124">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row>
    <row customHeight="1" ht="15.75" r="1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row>
    <row customHeight="1" ht="15.75" r="126">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row>
    <row customHeight="1" ht="15.75" r="127">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row>
    <row customHeight="1" ht="15.75" r="128">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row>
    <row customHeight="1" ht="15.75" r="129">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row>
    <row customHeight="1" ht="15.75" r="130">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row>
    <row customHeight="1" ht="15.75" r="13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row>
    <row customHeight="1" ht="15.75" r="13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row>
    <row customHeight="1" ht="15.75" r="13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row>
    <row customHeight="1" ht="15.75" r="134">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row>
    <row customHeight="1" ht="15.75" r="13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row>
    <row customHeight="1" ht="15.75" r="136">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row>
    <row customHeight="1" ht="15.75" r="137">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row>
    <row customHeight="1" ht="15.75" r="138">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row>
    <row customHeight="1" ht="15.75" r="139">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row>
    <row customHeight="1" ht="15.75" r="140">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row>
    <row customHeight="1" ht="15.75" r="14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row>
    <row customHeight="1" ht="15.75" r="142">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row>
    <row customHeight="1" ht="15.75" r="14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row>
    <row customHeight="1" ht="15.75" r="144">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row>
    <row customHeight="1" ht="15.75" r="14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row>
    <row customHeight="1" ht="15.75" r="146">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row>
    <row customHeight="1" ht="15.75" r="147">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row>
    <row customHeight="1" ht="15.75" r="148">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row>
    <row customHeight="1" ht="15.75" r="149">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row>
    <row customHeight="1" ht="15.75" r="150">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row>
    <row customHeight="1" ht="15.75" r="15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row>
    <row customHeight="1" ht="15.75" r="152">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row>
    <row customHeight="1" ht="15.75" r="15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row>
    <row customHeight="1" ht="15.75" r="154">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row>
    <row customHeight="1" ht="15.75" r="15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row>
    <row customHeight="1" ht="15.75" r="156">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row>
    <row customHeight="1" ht="15.75" r="157">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row>
    <row customHeight="1" ht="15.75" r="158">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row>
    <row customHeight="1" ht="15.75" r="159">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row>
    <row customHeight="1" ht="15.75" r="160">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row>
    <row customHeight="1" ht="15.75" r="16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row>
    <row customHeight="1" ht="15.75" r="162">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row>
    <row customHeight="1" ht="15.75" r="16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row>
    <row customHeight="1" ht="15.75" r="164">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row>
    <row customHeight="1" ht="15.75" r="16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row>
    <row customHeight="1" ht="15.75" r="166">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row>
    <row customHeight="1" ht="15.75" r="167">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row>
    <row customHeight="1" ht="15.75" r="168">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row>
    <row customHeight="1" ht="15.75" r="169">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row>
    <row customHeight="1" ht="15.75" r="170">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row>
    <row customHeight="1" ht="15.75" r="17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row>
    <row customHeight="1" ht="15.75" r="172">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row>
    <row customHeight="1" ht="15.75" r="17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row>
    <row customHeight="1" ht="15.75" r="174">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row>
    <row customHeight="1" ht="15.75" r="17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row>
    <row customHeight="1" ht="15.75" r="176">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row>
    <row customHeight="1" ht="15.75" r="177">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row>
    <row customHeight="1" ht="15.75" r="178">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row>
    <row customHeight="1" ht="15.75" r="179">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row>
    <row customHeight="1" ht="15.75" r="180">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row>
    <row customHeight="1" ht="15.75" r="18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row>
    <row customHeight="1" ht="15.75" r="182">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row>
    <row customHeight="1" ht="15.75" r="18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row>
    <row customHeight="1" ht="15.75" r="184">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row>
    <row customHeight="1" ht="15.75" r="18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row>
    <row customHeight="1" ht="15.75" r="186">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row>
    <row customHeight="1" ht="15.75" r="187">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row>
    <row customHeight="1" ht="15.75" r="188">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row>
    <row customHeight="1" ht="15.75" r="189">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row>
    <row customHeight="1" ht="15.75" r="190">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row>
    <row customHeight="1" ht="15.75" r="19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row>
    <row customHeight="1" ht="15.75" r="192">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row>
    <row customHeight="1" ht="15.75" r="19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row>
    <row customHeight="1" ht="15.75" r="194">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row>
    <row customHeight="1" ht="15.75" r="19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row>
    <row customHeight="1" ht="15.75" r="196">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row>
    <row customHeight="1" ht="15.75" r="197">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row>
    <row customHeight="1" ht="15.75" r="198">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row>
    <row customHeight="1" ht="15.75" r="199">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row>
    <row customHeight="1" ht="15.75" r="200">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row>
    <row customHeight="1" ht="15.75" r="20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row>
    <row customHeight="1" ht="15.75" r="202">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row>
    <row customHeight="1" ht="15.75" r="2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row>
    <row customHeight="1" ht="15.75" r="204">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row>
    <row customHeight="1" ht="15.75" r="205">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row>
    <row customHeight="1" ht="15.75" r="206">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row>
    <row customHeight="1" ht="15.75" r="207">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row>
    <row customHeight="1" ht="15.75" r="208">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row>
    <row customHeight="1" ht="15.75" r="209">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row>
    <row customHeight="1" ht="15.75" r="210">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row>
    <row customHeight="1" ht="15.75" r="21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row>
    <row customHeight="1" ht="15.75" r="212">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row>
    <row customHeight="1" ht="15.75" r="21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row>
    <row customHeight="1" ht="15.75" r="214">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row>
    <row customHeight="1" ht="15.75" r="215">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row>
    <row customHeight="1" ht="15.75" r="216">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row>
    <row customHeight="1" ht="15.75" r="217">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row>
    <row customHeight="1" ht="15.75" r="218">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row>
    <row customHeight="1" ht="15.75" r="219">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row>
    <row customHeight="1" ht="15.75" r="220">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row>
    <row customHeight="1" ht="15.75" r="22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row>
    <row customHeight="1" ht="15.75" r="222">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row>
    <row customHeight="1" ht="15.75" r="22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row>
    <row customHeight="1" ht="15.75" r="224">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row>
    <row customHeight="1" ht="15.75" r="225">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row>
    <row customHeight="1" ht="15.75" r="226">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row>
    <row customHeight="1" ht="15.75" r="227">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row>
    <row customHeight="1" ht="15.75" r="228">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row>
    <row customHeight="1" ht="15.75" r="229">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row>
    <row customHeight="1" ht="15.75" r="230">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row>
    <row customHeight="1" ht="15.75" r="23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row>
    <row customHeight="1" ht="15.75" r="232">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row>
    <row customHeight="1" ht="15.75" r="23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row>
    <row customHeight="1" ht="15.75" r="234">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row>
    <row customHeight="1" ht="15.75" r="235">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row>
    <row customHeight="1" ht="15.75" r="236">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row>
    <row customHeight="1" ht="15.75" r="237">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row>
    <row customHeight="1" ht="15.75" r="238">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row>
    <row customHeight="1" ht="15.75" r="239">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row>
    <row customHeight="1" ht="15.75" r="240">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row>
    <row customHeight="1" ht="15.75" r="24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row>
    <row customHeight="1" ht="15.75" r="242">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row>
    <row customHeight="1" ht="15.75" r="24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row>
    <row customHeight="1" ht="15.75" r="244">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row>
    <row customHeight="1" ht="15.75" r="245">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row>
    <row customHeight="1" ht="15.75" r="246">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row>
    <row customHeight="1" ht="15.75" r="247">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row>
    <row customHeight="1" ht="15.75" r="248">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row>
    <row customHeight="1" ht="15.75" r="249">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row>
  </sheetData>
  <mergeCells count="48">
    <mergeCell ref="L44:T46"/>
    <mergeCell ref="A49:B49"/>
    <mergeCell ref="B45:H46"/>
    <mergeCell ref="K47:L47"/>
    <mergeCell ref="C1:I3"/>
    <mergeCell ref="M1:S3"/>
    <mergeCell ref="I6:J11"/>
    <mergeCell ref="N6:O7"/>
    <mergeCell ref="P9:T14"/>
    <mergeCell ref="N10:O10"/>
    <mergeCell ref="N11:O14"/>
    <mergeCell ref="M6:M7"/>
    <mergeCell ref="L11:L14"/>
    <mergeCell ref="M11:M14"/>
    <mergeCell ref="I13:J29"/>
    <mergeCell ref="L16:O27"/>
    <mergeCell ref="M29:O42"/>
    <mergeCell ref="I31:J46"/>
    <mergeCell ref="B23:E35"/>
    <mergeCell ref="B36:E36"/>
    <mergeCell ref="P16:T27"/>
    <mergeCell ref="C8:H11"/>
    <mergeCell ref="C12:H15"/>
    <mergeCell ref="C16:H20"/>
    <mergeCell ref="B21:F21"/>
    <mergeCell ref="C22:H22"/>
    <mergeCell ref="F23:H23"/>
    <mergeCell ref="F24:H35"/>
    <mergeCell ref="C47:J47"/>
    <mergeCell ref="C48:J48"/>
    <mergeCell ref="C49:J49"/>
    <mergeCell ref="M47:T47"/>
    <mergeCell ref="M48:T48"/>
    <mergeCell ref="M49:T49"/>
    <mergeCell ref="P29:T29"/>
    <mergeCell ref="P30:T30"/>
    <mergeCell ref="P31:T31"/>
    <mergeCell ref="P32:T32"/>
    <mergeCell ref="P33:T33"/>
    <mergeCell ref="P34:T34"/>
    <mergeCell ref="P35:T35"/>
    <mergeCell ref="P36:T36"/>
    <mergeCell ref="P37:T37"/>
    <mergeCell ref="P38:T38"/>
    <mergeCell ref="P39:T39"/>
    <mergeCell ref="P40:T40"/>
    <mergeCell ref="P41:T41"/>
    <mergeCell ref="P42:T42"/>
  </mergeCells>
  <conditionalFormatting sqref="Q6">
    <cfRule type="containsBlanks" dxfId="4" priority="1">
      <formula>LEN(TRIM(Q6))=0</formula>
    </cfRule>
  </conditionalFormatting>
  <conditionalFormatting sqref="R6">
    <cfRule type="containsBlanks" dxfId="5" priority="2">
      <formula>LEN(TRIM(R6))=0</formula>
    </cfRule>
  </conditionalFormatting>
  <conditionalFormatting sqref="S6">
    <cfRule type="containsBlanks" dxfId="6" priority="3">
      <formula>LEN(TRIM(S6))=0</formula>
    </cfRule>
  </conditionalFormatting>
  <conditionalFormatting sqref="T6">
    <cfRule type="containsBlanks" dxfId="7" priority="4">
      <formula>LEN(TRIM(T6))=0</formula>
    </cfRule>
  </conditionalFormatting>
  <conditionalFormatting sqref="P6">
    <cfRule type="containsBlanks" dxfId="8" priority="5">
      <formula>LEN(TRIM(P6))=0</formula>
    </cfRule>
  </conditionalFormatting>
  <conditionalFormatting sqref="C38:H40 C42:H44">
    <cfRule type="notContainsBlanks" dxfId="9" priority="6">
      <formula>LEN(TRIM(C38))&gt;0</formula>
    </cfRule>
  </conditionalFormatting>
  <conditionalFormatting sqref="P7">
    <cfRule type="expression" dxfId="10" priority="7">
      <formula>ISBLANK(P6)</formula>
    </cfRule>
  </conditionalFormatting>
  <conditionalFormatting sqref="Q7">
    <cfRule type="expression" dxfId="11" priority="8">
      <formula>ISBLANK(Q6)</formula>
    </cfRule>
  </conditionalFormatting>
  <conditionalFormatting sqref="R7">
    <cfRule type="expression" dxfId="11" priority="9">
      <formula>ISBLANK(R6)</formula>
    </cfRule>
  </conditionalFormatting>
  <conditionalFormatting sqref="S7">
    <cfRule type="expression" dxfId="11" priority="10">
      <formula>ISBLANK(S6)</formula>
    </cfRule>
  </conditionalFormatting>
  <conditionalFormatting sqref="T7">
    <cfRule type="expression" dxfId="11" priority="11">
      <formula>ISBLANK(T6)</formula>
    </cfRule>
  </conditionalFormatting>
  <hyperlinks>
    <hyperlink ref="S29" r:id="rId1h"/>
    <hyperlink ref="S30" r:id="rId2h"/>
    <hyperlink ref="G47" r:id="rId3h"/>
    <hyperlink ref="P47" r:id="rId4h"/>
    <hyperlink ref="G48" r:id="rId5h"/>
    <hyperlink ref="P48" r:id="rId6h"/>
    <hyperlink ref="G49" r:id="rId7h"/>
  </hyperlinks>
  <printOptions/>
  <pageMargins bottom="0.07874015748031496" footer="0.0" header="0.0" left="0.07874015748031496" right="0.07874015748031496" top="0.07874015748031496"/>
  <pageSetup paperSize="9" orientation="portrait"/>
  <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sheetPr>
  <sheetViews>
    <sheetView showGridLines="0" workbookViewId="0"/>
  </sheetViews>
  <sheetFormatPr customHeight="1" defaultColWidth="14.43" defaultRowHeight="15.0"/>
  <cols>
    <col customWidth="1" min="1" max="1" width="2.71"/>
    <col customWidth="1" min="2" max="2" width="13.29"/>
    <col customWidth="1" min="3" max="8" width="9.71"/>
    <col customWidth="1" min="9" max="9" width="12.71"/>
    <col customWidth="1" min="10" max="10" width="13.0"/>
    <col customWidth="1" min="11" max="11" width="2.71"/>
    <col customWidth="1" min="12" max="13" width="20.71"/>
    <col customWidth="1" min="14" max="15" width="10.71"/>
    <col customWidth="1" min="16" max="20" width="7.0"/>
    <col customWidth="1" min="21" max="28" width="10.71"/>
  </cols>
  <sheetData>
    <row customHeight="1" ht="15.0" r="1">
      <c r="A1" s="31"/>
      <c r="B1" s="31"/>
      <c r="C1" s="153" t="s">
        <v>305</v>
      </c>
      <c r="D1" s="33"/>
      <c r="E1" s="33"/>
      <c r="F1" s="33"/>
      <c r="G1" s="33"/>
      <c r="H1" s="33"/>
      <c r="I1" s="34"/>
      <c r="J1" s="31"/>
      <c r="K1" s="31"/>
      <c r="L1" s="31"/>
      <c r="M1" s="35" t="str">
        <f>C1</f>
        <v>Observatoire national des étiages (ONDE)</v>
      </c>
      <c r="N1" s="33"/>
      <c r="O1" s="33"/>
      <c r="P1" s="33"/>
      <c r="Q1" s="33"/>
      <c r="R1" s="33"/>
      <c r="S1" s="34"/>
      <c r="T1" s="31"/>
      <c r="U1" s="36"/>
      <c r="V1" s="36"/>
      <c r="W1" s="36"/>
      <c r="X1" s="36"/>
      <c r="Y1" s="36"/>
      <c r="Z1" s="36"/>
      <c r="AA1" s="36"/>
      <c r="AB1" s="36"/>
    </row>
    <row customHeight="1" ht="15.0" r="2">
      <c r="A2" s="31"/>
      <c r="B2" s="31"/>
      <c r="C2" s="37"/>
      <c r="I2" s="38"/>
      <c r="J2" s="31"/>
      <c r="K2" s="31"/>
      <c r="L2" s="31"/>
      <c r="M2" s="37"/>
      <c r="S2" s="38"/>
      <c r="T2" s="31"/>
      <c r="U2" s="36"/>
      <c r="V2" s="36"/>
      <c r="W2" s="36"/>
      <c r="X2" s="36"/>
      <c r="Y2" s="36"/>
      <c r="Z2" s="36"/>
      <c r="AA2" s="36"/>
      <c r="AB2" s="36"/>
    </row>
    <row customHeight="1" ht="15.0" r="3">
      <c r="A3" s="31"/>
      <c r="B3" s="31"/>
      <c r="C3" s="39"/>
      <c r="D3" s="40"/>
      <c r="E3" s="40"/>
      <c r="F3" s="40"/>
      <c r="G3" s="40"/>
      <c r="H3" s="40"/>
      <c r="I3" s="41"/>
      <c r="J3" s="31"/>
      <c r="K3" s="31"/>
      <c r="L3" s="31"/>
      <c r="M3" s="39"/>
      <c r="N3" s="40"/>
      <c r="O3" s="40"/>
      <c r="P3" s="40"/>
      <c r="Q3" s="40"/>
      <c r="R3" s="40"/>
      <c r="S3" s="41"/>
      <c r="T3" s="31"/>
      <c r="U3" s="36"/>
      <c r="V3" s="36"/>
      <c r="W3" s="36"/>
      <c r="X3" s="36"/>
      <c r="Y3" s="36"/>
      <c r="Z3" s="36"/>
      <c r="AA3" s="36"/>
      <c r="AB3" s="36"/>
    </row>
    <row r="4">
      <c r="A4" s="31"/>
      <c r="B4" s="31"/>
      <c r="C4" s="31"/>
      <c r="D4" s="31"/>
      <c r="E4" s="31"/>
      <c r="F4" s="31"/>
      <c r="G4" s="31"/>
      <c r="H4" s="31"/>
      <c r="I4" s="31"/>
      <c r="J4" s="31"/>
      <c r="K4" s="31"/>
      <c r="L4" s="31"/>
      <c r="M4" s="31"/>
      <c r="N4" s="31"/>
      <c r="O4" s="31"/>
      <c r="P4" s="31"/>
      <c r="Q4" s="31"/>
      <c r="R4" s="31"/>
      <c r="S4" s="31"/>
      <c r="T4" s="31"/>
      <c r="U4" s="36"/>
      <c r="V4" s="36"/>
      <c r="W4" s="36"/>
      <c r="X4" s="36"/>
      <c r="Y4" s="36"/>
      <c r="Z4" s="36"/>
      <c r="AA4" s="36"/>
      <c r="AB4" s="36"/>
    </row>
    <row r="5">
      <c r="A5" s="42" t="s">
        <v>48</v>
      </c>
      <c r="B5" s="43"/>
      <c r="C5" s="43"/>
      <c r="D5" s="43"/>
      <c r="E5" s="43"/>
      <c r="F5" s="43"/>
      <c r="G5" s="43"/>
      <c r="H5" s="43"/>
      <c r="I5" s="43"/>
      <c r="J5" s="43"/>
      <c r="K5" s="42" t="s">
        <v>49</v>
      </c>
      <c r="L5" s="43"/>
      <c r="M5" s="43"/>
      <c r="N5" s="43"/>
      <c r="O5" s="43"/>
      <c r="P5" s="44" t="s">
        <v>50</v>
      </c>
      <c r="Q5" s="43"/>
      <c r="R5" s="43"/>
      <c r="S5" s="43"/>
      <c r="T5" s="45"/>
      <c r="U5" s="36"/>
      <c r="V5" s="36"/>
      <c r="W5" s="36"/>
      <c r="X5" s="36"/>
      <c r="Y5" s="36"/>
      <c r="Z5" s="36"/>
      <c r="AA5" s="36"/>
      <c r="AB5" s="36"/>
    </row>
    <row r="6">
      <c r="A6" s="42"/>
      <c r="B6" s="43"/>
      <c r="C6" s="43"/>
      <c r="D6" s="43"/>
      <c r="E6" s="43"/>
      <c r="F6" s="43"/>
      <c r="G6" s="43"/>
      <c r="H6" s="43"/>
      <c r="I6" s="46"/>
      <c r="J6" s="34"/>
      <c r="K6" s="42"/>
      <c r="L6" s="36"/>
      <c r="M6" s="47" t="s">
        <v>306</v>
      </c>
      <c r="N6" s="48">
        <v>1.0</v>
      </c>
      <c r="O6" s="34"/>
      <c r="P6" s="49"/>
      <c r="Q6" s="50" t="s">
        <v>85</v>
      </c>
      <c r="R6" s="51"/>
      <c r="S6" s="52"/>
      <c r="T6" s="53"/>
      <c r="U6" s="36"/>
      <c r="V6" s="36"/>
      <c r="W6" s="36"/>
      <c r="X6" s="36"/>
      <c r="Y6" s="36"/>
      <c r="Z6" s="36"/>
      <c r="AA6" s="36"/>
      <c r="AB6" s="36"/>
    </row>
    <row r="7">
      <c r="A7" s="43"/>
      <c r="B7" s="43"/>
      <c r="C7" s="43"/>
      <c r="D7" s="43"/>
      <c r="E7" s="43"/>
      <c r="F7" s="43"/>
      <c r="G7" s="43"/>
      <c r="H7" s="54"/>
      <c r="I7" s="37"/>
      <c r="J7" s="38"/>
      <c r="K7" s="43"/>
      <c r="L7" s="43"/>
      <c r="M7" s="55"/>
      <c r="N7" s="39"/>
      <c r="O7" s="41"/>
      <c r="P7" s="56" t="s">
        <v>53</v>
      </c>
      <c r="Q7" s="57" t="s">
        <v>54</v>
      </c>
      <c r="R7" s="57" t="s">
        <v>55</v>
      </c>
      <c r="S7" s="57" t="s">
        <v>56</v>
      </c>
      <c r="T7" s="58" t="s">
        <v>57</v>
      </c>
      <c r="U7" s="36"/>
      <c r="V7" s="36"/>
      <c r="W7" s="36"/>
      <c r="X7" s="36"/>
      <c r="Y7" s="36"/>
      <c r="Z7" s="36"/>
      <c r="AA7" s="36"/>
      <c r="AB7" s="36"/>
    </row>
    <row r="8">
      <c r="A8" s="43"/>
      <c r="B8" s="59" t="s">
        <v>58</v>
      </c>
      <c r="C8" s="126" t="s">
        <v>307</v>
      </c>
      <c r="D8" s="61"/>
      <c r="E8" s="61"/>
      <c r="F8" s="61"/>
      <c r="G8" s="61"/>
      <c r="H8" s="62"/>
      <c r="I8" s="37"/>
      <c r="J8" s="38"/>
      <c r="K8" s="43"/>
      <c r="L8" s="54"/>
      <c r="M8" s="54"/>
      <c r="N8" s="54"/>
      <c r="O8" s="54"/>
      <c r="P8" s="63"/>
      <c r="Q8" s="43"/>
      <c r="R8" s="43"/>
      <c r="S8" s="43"/>
      <c r="T8" s="45"/>
      <c r="U8" s="36"/>
      <c r="V8" s="36"/>
      <c r="W8" s="36"/>
      <c r="X8" s="36"/>
      <c r="Y8" s="36"/>
      <c r="Z8" s="36"/>
      <c r="AA8" s="36"/>
      <c r="AB8" s="36"/>
    </row>
    <row r="9">
      <c r="A9" s="43"/>
      <c r="B9" s="64"/>
      <c r="C9" s="37"/>
      <c r="H9" s="65"/>
      <c r="I9" s="37"/>
      <c r="J9" s="38"/>
      <c r="K9" s="66"/>
      <c r="L9" s="67" t="s">
        <v>59</v>
      </c>
      <c r="M9" s="43"/>
      <c r="N9" s="43"/>
      <c r="O9" s="43"/>
      <c r="P9" s="68" t="s">
        <v>308</v>
      </c>
      <c r="T9" s="65"/>
      <c r="U9" s="36"/>
      <c r="V9" s="36"/>
      <c r="W9" s="36"/>
      <c r="X9" s="36"/>
      <c r="Y9" s="36"/>
      <c r="Z9" s="36"/>
      <c r="AA9" s="36"/>
      <c r="AB9" s="36"/>
    </row>
    <row r="10">
      <c r="A10" s="43"/>
      <c r="B10" s="64"/>
      <c r="C10" s="37"/>
      <c r="H10" s="65"/>
      <c r="I10" s="37"/>
      <c r="J10" s="38"/>
      <c r="K10" s="66"/>
      <c r="L10" s="69" t="s">
        <v>61</v>
      </c>
      <c r="M10" s="69" t="s">
        <v>62</v>
      </c>
      <c r="N10" s="70" t="s">
        <v>63</v>
      </c>
      <c r="O10" s="18"/>
      <c r="P10" s="71"/>
      <c r="T10" s="65"/>
      <c r="U10" s="36"/>
      <c r="V10" s="36"/>
      <c r="W10" s="36"/>
      <c r="X10" s="36"/>
      <c r="Y10" s="36"/>
      <c r="Z10" s="36"/>
      <c r="AA10" s="36"/>
      <c r="AB10" s="36"/>
    </row>
    <row customHeight="1" ht="30.0" r="11">
      <c r="A11" s="43"/>
      <c r="B11" s="72"/>
      <c r="C11" s="73"/>
      <c r="D11" s="74"/>
      <c r="E11" s="74"/>
      <c r="F11" s="74"/>
      <c r="G11" s="74"/>
      <c r="H11" s="75"/>
      <c r="I11" s="39"/>
      <c r="J11" s="41"/>
      <c r="K11" s="66"/>
      <c r="L11" s="76" t="s">
        <v>309</v>
      </c>
      <c r="M11" s="76" t="s">
        <v>310</v>
      </c>
      <c r="N11" s="77" t="s">
        <v>311</v>
      </c>
      <c r="O11" s="34"/>
      <c r="P11" s="71"/>
      <c r="T11" s="65"/>
      <c r="U11" s="36"/>
      <c r="V11" s="36"/>
      <c r="W11" s="36"/>
      <c r="X11" s="36"/>
      <c r="Y11" s="36"/>
      <c r="Z11" s="36"/>
      <c r="AA11" s="36"/>
      <c r="AB11" s="36"/>
    </row>
    <row r="12">
      <c r="A12" s="43"/>
      <c r="B12" s="78" t="s">
        <v>64</v>
      </c>
      <c r="C12" s="79" t="s">
        <v>312</v>
      </c>
      <c r="D12" s="61"/>
      <c r="E12" s="61"/>
      <c r="F12" s="61"/>
      <c r="G12" s="61"/>
      <c r="H12" s="62"/>
      <c r="I12" s="80" t="s">
        <v>65</v>
      </c>
      <c r="J12" s="81"/>
      <c r="K12" s="66"/>
      <c r="L12" s="82"/>
      <c r="M12" s="82"/>
      <c r="N12" s="71"/>
      <c r="O12" s="38"/>
      <c r="P12" s="71"/>
      <c r="T12" s="65"/>
      <c r="U12" s="36"/>
      <c r="V12" s="36"/>
      <c r="W12" s="36"/>
      <c r="X12" s="36"/>
      <c r="Y12" s="36"/>
      <c r="Z12" s="36"/>
      <c r="AA12" s="36"/>
      <c r="AB12" s="36"/>
    </row>
    <row r="13">
      <c r="A13" s="43"/>
      <c r="B13" s="83"/>
      <c r="C13" s="37"/>
      <c r="H13" s="65"/>
      <c r="I13" s="84" t="s">
        <v>313</v>
      </c>
      <c r="J13" s="85"/>
      <c r="K13" s="66"/>
      <c r="L13" s="82"/>
      <c r="M13" s="82"/>
      <c r="N13" s="71"/>
      <c r="O13" s="38"/>
      <c r="P13" s="71"/>
      <c r="T13" s="65"/>
      <c r="U13" s="36"/>
      <c r="V13" s="36"/>
      <c r="W13" s="36"/>
      <c r="X13" s="36"/>
      <c r="Y13" s="36"/>
      <c r="Z13" s="36"/>
      <c r="AA13" s="36"/>
      <c r="AB13" s="36"/>
    </row>
    <row customHeight="1" ht="30.0" r="14">
      <c r="A14" s="43"/>
      <c r="B14" s="83"/>
      <c r="C14" s="37"/>
      <c r="H14" s="65"/>
      <c r="I14" s="71"/>
      <c r="J14" s="65"/>
      <c r="K14" s="66"/>
      <c r="L14" s="86"/>
      <c r="M14" s="86"/>
      <c r="N14" s="87"/>
      <c r="O14" s="88"/>
      <c r="P14" s="87"/>
      <c r="Q14" s="74"/>
      <c r="R14" s="74"/>
      <c r="S14" s="74"/>
      <c r="T14" s="75"/>
      <c r="U14" s="36"/>
      <c r="V14" s="36"/>
      <c r="W14" s="36"/>
      <c r="X14" s="36"/>
      <c r="Y14" s="36"/>
      <c r="Z14" s="36"/>
      <c r="AA14" s="36"/>
      <c r="AB14" s="36"/>
    </row>
    <row r="15">
      <c r="A15" s="43"/>
      <c r="B15" s="89"/>
      <c r="C15" s="73"/>
      <c r="D15" s="74"/>
      <c r="E15" s="74"/>
      <c r="F15" s="74"/>
      <c r="G15" s="74"/>
      <c r="H15" s="75"/>
      <c r="I15" s="71"/>
      <c r="J15" s="65"/>
      <c r="K15" s="43"/>
      <c r="L15" s="90" t="s">
        <v>67</v>
      </c>
      <c r="M15" s="91"/>
      <c r="N15" s="91"/>
      <c r="O15" s="92"/>
      <c r="P15" s="90" t="s">
        <v>68</v>
      </c>
      <c r="Q15" s="91"/>
      <c r="R15" s="91"/>
      <c r="S15" s="91"/>
      <c r="T15" s="92"/>
      <c r="U15" s="36"/>
      <c r="V15" s="36"/>
      <c r="W15" s="36"/>
      <c r="X15" s="36"/>
      <c r="Y15" s="36"/>
      <c r="Z15" s="36"/>
      <c r="AA15" s="36"/>
      <c r="AB15" s="36"/>
    </row>
    <row r="16">
      <c r="A16" s="43"/>
      <c r="B16" s="78" t="s">
        <v>69</v>
      </c>
      <c r="C16" s="133" t="s">
        <v>314</v>
      </c>
      <c r="D16" s="61"/>
      <c r="E16" s="61"/>
      <c r="F16" s="61"/>
      <c r="G16" s="61"/>
      <c r="H16" s="62"/>
      <c r="I16" s="71"/>
      <c r="J16" s="65"/>
      <c r="K16" s="43"/>
      <c r="L16" s="77" t="s">
        <v>315</v>
      </c>
      <c r="M16" s="33"/>
      <c r="N16" s="33"/>
      <c r="O16" s="85"/>
      <c r="P16" s="77" t="s">
        <v>316</v>
      </c>
      <c r="Q16" s="33"/>
      <c r="R16" s="33"/>
      <c r="S16" s="33"/>
      <c r="T16" s="85"/>
      <c r="U16" s="36"/>
      <c r="V16" s="36"/>
      <c r="W16" s="36"/>
      <c r="X16" s="36"/>
      <c r="Y16" s="36"/>
      <c r="Z16" s="36"/>
      <c r="AA16" s="36"/>
      <c r="AB16" s="36"/>
    </row>
    <row r="17">
      <c r="A17" s="43"/>
      <c r="B17" s="83"/>
      <c r="C17" s="37"/>
      <c r="H17" s="65"/>
      <c r="I17" s="71"/>
      <c r="J17" s="65"/>
      <c r="K17" s="43"/>
      <c r="L17" s="71"/>
      <c r="O17" s="65"/>
      <c r="P17" s="71"/>
      <c r="T17" s="65"/>
      <c r="U17" s="36"/>
      <c r="V17" s="36"/>
      <c r="W17" s="36"/>
      <c r="X17" s="36"/>
      <c r="Y17" s="36"/>
      <c r="Z17" s="36"/>
      <c r="AA17" s="36"/>
      <c r="AB17" s="36"/>
    </row>
    <row r="18">
      <c r="A18" s="43"/>
      <c r="B18" s="83"/>
      <c r="C18" s="37"/>
      <c r="H18" s="65"/>
      <c r="I18" s="71"/>
      <c r="J18" s="65"/>
      <c r="K18" s="43"/>
      <c r="L18" s="71"/>
      <c r="O18" s="65"/>
      <c r="P18" s="71"/>
      <c r="T18" s="65"/>
      <c r="U18" s="36"/>
      <c r="V18" s="36"/>
      <c r="W18" s="36"/>
      <c r="X18" s="36"/>
      <c r="Y18" s="36"/>
      <c r="Z18" s="36"/>
      <c r="AA18" s="36"/>
      <c r="AB18" s="36"/>
    </row>
    <row r="19">
      <c r="A19" s="43"/>
      <c r="B19" s="83"/>
      <c r="C19" s="37"/>
      <c r="H19" s="65"/>
      <c r="I19" s="71"/>
      <c r="J19" s="65"/>
      <c r="K19" s="43"/>
      <c r="L19" s="71"/>
      <c r="O19" s="65"/>
      <c r="P19" s="71"/>
      <c r="T19" s="65"/>
      <c r="U19" s="36"/>
      <c r="V19" s="36"/>
      <c r="W19" s="36"/>
      <c r="X19" s="36"/>
      <c r="Y19" s="36"/>
      <c r="Z19" s="36"/>
      <c r="AA19" s="36"/>
      <c r="AB19" s="36"/>
    </row>
    <row customHeight="1" ht="30.0" r="20">
      <c r="A20" s="43"/>
      <c r="B20" s="89"/>
      <c r="C20" s="73"/>
      <c r="D20" s="74"/>
      <c r="E20" s="74"/>
      <c r="F20" s="74"/>
      <c r="G20" s="74"/>
      <c r="H20" s="75"/>
      <c r="I20" s="71"/>
      <c r="J20" s="65"/>
      <c r="K20" s="43"/>
      <c r="L20" s="71"/>
      <c r="O20" s="65"/>
      <c r="P20" s="71"/>
      <c r="T20" s="65"/>
      <c r="U20" s="36"/>
      <c r="V20" s="36"/>
      <c r="W20" s="36"/>
      <c r="X20" s="36"/>
      <c r="Y20" s="36"/>
      <c r="Z20" s="36"/>
      <c r="AA20" s="36"/>
      <c r="AB20" s="36"/>
    </row>
    <row customHeight="1" ht="15.75" r="21">
      <c r="A21" s="43"/>
      <c r="B21" s="93" t="s">
        <v>70</v>
      </c>
      <c r="C21" s="94"/>
      <c r="D21" s="94"/>
      <c r="E21" s="94"/>
      <c r="F21" s="95"/>
      <c r="G21" s="96"/>
      <c r="H21" s="97"/>
      <c r="I21" s="71"/>
      <c r="J21" s="65"/>
      <c r="K21" s="43"/>
      <c r="L21" s="71"/>
      <c r="O21" s="65"/>
      <c r="P21" s="71"/>
      <c r="T21" s="65"/>
      <c r="U21" s="36"/>
      <c r="V21" s="36"/>
      <c r="W21" s="36"/>
      <c r="X21" s="36"/>
      <c r="Y21" s="36"/>
      <c r="Z21" s="36"/>
      <c r="AA21" s="36"/>
      <c r="AB21" s="36"/>
    </row>
    <row customHeight="1" ht="15.75" r="22">
      <c r="A22" s="43"/>
      <c r="B22" s="98" t="s">
        <v>71</v>
      </c>
      <c r="C22" s="99" t="s">
        <v>317</v>
      </c>
      <c r="D22" s="8"/>
      <c r="E22" s="8"/>
      <c r="F22" s="8"/>
      <c r="G22" s="8"/>
      <c r="H22" s="100"/>
      <c r="I22" s="71"/>
      <c r="J22" s="65"/>
      <c r="K22" s="43"/>
      <c r="L22" s="71"/>
      <c r="O22" s="65"/>
      <c r="P22" s="71"/>
      <c r="T22" s="65"/>
      <c r="U22" s="36"/>
      <c r="V22" s="36"/>
      <c r="W22" s="36"/>
      <c r="X22" s="36"/>
      <c r="Y22" s="36"/>
      <c r="Z22" s="36"/>
      <c r="AA22" s="36"/>
      <c r="AB22" s="36"/>
    </row>
    <row customHeight="1" ht="15.75" r="23">
      <c r="A23" s="43"/>
      <c r="B23" s="101"/>
      <c r="C23" s="33"/>
      <c r="D23" s="33"/>
      <c r="E23" s="34"/>
      <c r="F23" s="102" t="s">
        <v>73</v>
      </c>
      <c r="G23" s="8"/>
      <c r="H23" s="100"/>
      <c r="I23" s="71"/>
      <c r="J23" s="65"/>
      <c r="K23" s="43"/>
      <c r="L23" s="71"/>
      <c r="O23" s="65"/>
      <c r="P23" s="71"/>
      <c r="T23" s="65"/>
      <c r="U23" s="36"/>
      <c r="V23" s="36"/>
      <c r="W23" s="36"/>
      <c r="X23" s="36"/>
      <c r="Y23" s="36"/>
      <c r="Z23" s="36"/>
      <c r="AA23" s="36"/>
      <c r="AB23" s="36"/>
    </row>
    <row customHeight="1" ht="30.0" r="24">
      <c r="A24" s="43"/>
      <c r="B24" s="71"/>
      <c r="E24" s="38"/>
      <c r="F24" s="103" t="s">
        <v>318</v>
      </c>
      <c r="G24" s="33"/>
      <c r="H24" s="85"/>
      <c r="I24" s="71"/>
      <c r="J24" s="65"/>
      <c r="K24" s="43"/>
      <c r="L24" s="71"/>
      <c r="O24" s="65"/>
      <c r="P24" s="71"/>
      <c r="T24" s="65"/>
      <c r="U24" s="36"/>
      <c r="V24" s="36"/>
      <c r="W24" s="36"/>
      <c r="X24" s="36"/>
      <c r="Y24" s="36"/>
      <c r="Z24" s="36"/>
      <c r="AA24" s="36"/>
      <c r="AB24" s="36"/>
    </row>
    <row customHeight="1" ht="15.75" r="25">
      <c r="A25" s="43"/>
      <c r="B25" s="71"/>
      <c r="E25" s="38"/>
      <c r="F25" s="37"/>
      <c r="H25" s="65"/>
      <c r="I25" s="71"/>
      <c r="J25" s="65"/>
      <c r="K25" s="43"/>
      <c r="L25" s="71"/>
      <c r="O25" s="65"/>
      <c r="P25" s="71"/>
      <c r="T25" s="65"/>
      <c r="U25" s="36"/>
      <c r="V25" s="36"/>
      <c r="W25" s="36"/>
      <c r="X25" s="36"/>
      <c r="Y25" s="36"/>
      <c r="Z25" s="36"/>
      <c r="AA25" s="36"/>
      <c r="AB25" s="36"/>
    </row>
    <row customHeight="1" ht="15.75" r="26">
      <c r="A26" s="43"/>
      <c r="B26" s="71"/>
      <c r="E26" s="38"/>
      <c r="F26" s="37"/>
      <c r="H26" s="65"/>
      <c r="I26" s="71"/>
      <c r="J26" s="65"/>
      <c r="K26" s="43"/>
      <c r="L26" s="71"/>
      <c r="O26" s="65"/>
      <c r="P26" s="71"/>
      <c r="T26" s="65"/>
      <c r="U26" s="36"/>
      <c r="V26" s="36"/>
      <c r="W26" s="36"/>
      <c r="X26" s="36"/>
      <c r="Y26" s="36"/>
      <c r="Z26" s="36"/>
      <c r="AA26" s="36"/>
      <c r="AB26" s="36"/>
    </row>
    <row customHeight="1" ht="15.75" r="27">
      <c r="A27" s="43"/>
      <c r="B27" s="71"/>
      <c r="E27" s="38"/>
      <c r="F27" s="37"/>
      <c r="H27" s="65"/>
      <c r="I27" s="71"/>
      <c r="J27" s="65"/>
      <c r="K27" s="43"/>
      <c r="L27" s="87"/>
      <c r="M27" s="74"/>
      <c r="N27" s="74"/>
      <c r="O27" s="75"/>
      <c r="P27" s="87"/>
      <c r="Q27" s="74"/>
      <c r="R27" s="74"/>
      <c r="S27" s="74"/>
      <c r="T27" s="75"/>
      <c r="U27" s="36"/>
      <c r="V27" s="36"/>
      <c r="W27" s="36"/>
      <c r="X27" s="36"/>
      <c r="Y27" s="36"/>
      <c r="Z27" s="36"/>
      <c r="AA27" s="36"/>
      <c r="AB27" s="36"/>
    </row>
    <row customHeight="1" ht="15.75" r="28">
      <c r="A28" s="43"/>
      <c r="B28" s="71"/>
      <c r="E28" s="38"/>
      <c r="F28" s="37"/>
      <c r="H28" s="65"/>
      <c r="I28" s="71"/>
      <c r="J28" s="65"/>
      <c r="K28" s="43"/>
      <c r="L28" s="90" t="s">
        <v>74</v>
      </c>
      <c r="M28" s="91"/>
      <c r="N28" s="91"/>
      <c r="O28" s="92"/>
      <c r="P28" s="90" t="s">
        <v>75</v>
      </c>
      <c r="Q28" s="91"/>
      <c r="R28" s="91"/>
      <c r="S28" s="91"/>
      <c r="T28" s="92"/>
      <c r="U28" s="36"/>
      <c r="V28" s="36"/>
      <c r="W28" s="36"/>
      <c r="X28" s="36"/>
      <c r="Y28" s="36"/>
      <c r="Z28" s="36"/>
      <c r="AA28" s="36"/>
      <c r="AB28" s="36"/>
    </row>
    <row customHeight="1" ht="15.75" r="29">
      <c r="A29" s="43"/>
      <c r="B29" s="71"/>
      <c r="E29" s="38"/>
      <c r="F29" s="37"/>
      <c r="H29" s="65"/>
      <c r="I29" s="87"/>
      <c r="J29" s="75"/>
      <c r="K29" s="43"/>
      <c r="L29" s="63"/>
      <c r="M29" s="104" t="s">
        <v>319</v>
      </c>
      <c r="N29" s="33"/>
      <c r="O29" s="85"/>
      <c r="P29" s="161" t="str">
        <f>=HYPERLINK("http://www.onde.eaufrance.fr/", "Site officiel")</f>
      </c>
      <c r="Q29" s="8"/>
      <c r="R29" s="18"/>
      <c r="S29" s="127" t="inlineStr">
        <is>
          <t/>
        </is>
      </c>
      <c r="T29" s="100"/>
      <c r="U29" s="36"/>
      <c r="V29" s="36"/>
      <c r="W29" s="36"/>
      <c r="X29" s="36"/>
      <c r="Y29" s="36"/>
      <c r="Z29" s="36"/>
      <c r="AA29" s="36"/>
      <c r="AB29" s="36"/>
    </row>
    <row customHeight="1" ht="15.0" r="30">
      <c r="A30" s="43"/>
      <c r="B30" s="71"/>
      <c r="E30" s="38"/>
      <c r="F30" s="37"/>
      <c r="H30" s="65"/>
      <c r="I30" s="107" t="s">
        <v>78</v>
      </c>
      <c r="J30" s="97"/>
      <c r="K30" s="43"/>
      <c r="L30" s="63"/>
      <c r="M30" s="37"/>
      <c r="O30" s="65"/>
      <c r="P30" s="161" t="str">
        <f>=HYPERLINK("https://hubeau.eaufrance.fr/page/api-ecoulement", "API Hubeau")</f>
      </c>
      <c r="Q30" s="8"/>
      <c r="R30" s="18"/>
      <c r="S30" s="127" t="inlineStr">
        <is>
          <t/>
        </is>
      </c>
      <c r="T30" s="100"/>
      <c r="U30" s="36"/>
      <c r="V30" s="36"/>
      <c r="W30" s="36"/>
      <c r="X30" s="36"/>
      <c r="Y30" s="36"/>
      <c r="Z30" s="36"/>
      <c r="AA30" s="36"/>
      <c r="AB30" s="36"/>
    </row>
    <row customHeight="1" ht="15.75" r="31">
      <c r="A31" s="43"/>
      <c r="B31" s="71"/>
      <c r="E31" s="38"/>
      <c r="F31" s="37"/>
      <c r="H31" s="65"/>
      <c r="I31" s="84" t="s">
        <v>324</v>
      </c>
      <c r="J31" s="85"/>
      <c r="K31" s="43"/>
      <c r="L31" s="63"/>
      <c r="M31" s="37"/>
      <c r="O31" s="65"/>
      <c r="P31" s="161" t="str">
        <f>=HYPERLINK("https://data.ofb.fr/catalogue/data-eaufrance/fre/catalog.search%23/metadata/1006fb89-6dfe-4063-b601-0c510ad31077", "Catalogue de données OFB")</f>
      </c>
      <c r="Q31" s="8"/>
      <c r="R31" s="18"/>
      <c r="S31" s="127" t="inlineStr">
        <is>
          <t/>
        </is>
      </c>
      <c r="T31" s="100"/>
      <c r="U31" s="36"/>
      <c r="V31" s="36"/>
      <c r="W31" s="36"/>
      <c r="X31" s="36"/>
      <c r="Y31" s="36"/>
      <c r="Z31" s="36"/>
      <c r="AA31" s="36"/>
      <c r="AB31" s="36"/>
    </row>
    <row customHeight="1" ht="15.75" r="32">
      <c r="A32" s="43"/>
      <c r="B32" s="71"/>
      <c r="E32" s="38"/>
      <c r="F32" s="37"/>
      <c r="H32" s="65"/>
      <c r="I32" s="71"/>
      <c r="J32" s="65"/>
      <c r="K32" s="43"/>
      <c r="L32" s="63"/>
      <c r="M32" s="37"/>
      <c r="O32" s="65"/>
      <c r="P32" s="105"/>
      <c r="Q32" s="8"/>
      <c r="R32" s="18"/>
      <c r="S32" s="106"/>
      <c r="T32" s="100"/>
      <c r="U32" s="36"/>
      <c r="V32" s="36"/>
      <c r="W32" s="36"/>
      <c r="X32" s="36"/>
      <c r="Y32" s="36"/>
      <c r="Z32" s="36"/>
      <c r="AA32" s="36"/>
      <c r="AB32" s="36"/>
    </row>
    <row customHeight="1" ht="15.75" r="33">
      <c r="A33" s="43"/>
      <c r="B33" s="71"/>
      <c r="E33" s="38"/>
      <c r="F33" s="37"/>
      <c r="H33" s="65"/>
      <c r="I33" s="71"/>
      <c r="J33" s="65"/>
      <c r="K33" s="43"/>
      <c r="L33" s="63"/>
      <c r="M33" s="37"/>
      <c r="O33" s="65"/>
      <c r="P33" s="161" t="str">
        <f>=HYPERLINK("https://ofb-idf.github.io/PRR_ONDE/", "Tableau de bord interne (NE PAS DIFFUSER)")</f>
      </c>
      <c r="Q33" s="8"/>
      <c r="R33" s="18"/>
      <c r="S33" s="127" t="inlineStr">
        <is>
          <t/>
        </is>
      </c>
      <c r="T33" s="100"/>
      <c r="U33" s="36"/>
      <c r="V33" s="36"/>
      <c r="W33" s="36"/>
      <c r="X33" s="36"/>
      <c r="Y33" s="36"/>
      <c r="Z33" s="36"/>
      <c r="AA33" s="36"/>
      <c r="AB33" s="36"/>
    </row>
    <row customHeight="1" ht="15.75" r="34">
      <c r="A34" s="43"/>
      <c r="B34" s="71"/>
      <c r="E34" s="38"/>
      <c r="F34" s="37"/>
      <c r="H34" s="65"/>
      <c r="I34" s="71"/>
      <c r="J34" s="65"/>
      <c r="K34" s="43"/>
      <c r="L34" s="63"/>
      <c r="M34" s="37"/>
      <c r="O34" s="65"/>
      <c r="P34" s="105"/>
      <c r="Q34" s="8"/>
      <c r="R34" s="18"/>
      <c r="S34" s="106"/>
      <c r="T34" s="100"/>
      <c r="U34" s="36"/>
      <c r="V34" s="36"/>
      <c r="W34" s="36"/>
      <c r="X34" s="36"/>
      <c r="Y34" s="36"/>
      <c r="Z34" s="36"/>
      <c r="AA34" s="36"/>
      <c r="AB34" s="36"/>
    </row>
    <row customHeight="1" ht="15.75" r="35">
      <c r="A35" s="43"/>
      <c r="B35" s="87"/>
      <c r="C35" s="74"/>
      <c r="D35" s="74"/>
      <c r="E35" s="88"/>
      <c r="F35" s="73"/>
      <c r="G35" s="74"/>
      <c r="H35" s="75"/>
      <c r="I35" s="71"/>
      <c r="J35" s="65"/>
      <c r="K35" s="43"/>
      <c r="L35" s="63"/>
      <c r="M35" s="37"/>
      <c r="O35" s="65"/>
      <c r="P35" s="105"/>
      <c r="Q35" s="8"/>
      <c r="R35" s="18"/>
      <c r="S35" s="106"/>
      <c r="T35" s="100"/>
      <c r="U35" s="36"/>
      <c r="V35" s="36"/>
      <c r="W35" s="36"/>
      <c r="X35" s="36"/>
      <c r="Y35" s="36"/>
      <c r="Z35" s="36"/>
      <c r="AA35" s="36"/>
      <c r="AB35" s="36"/>
    </row>
    <row customHeight="1" ht="15.75" r="36">
      <c r="A36" s="43"/>
      <c r="B36" s="93" t="s">
        <v>79</v>
      </c>
      <c r="C36" s="94"/>
      <c r="D36" s="94"/>
      <c r="E36" s="95"/>
      <c r="F36" s="108"/>
      <c r="G36" s="108"/>
      <c r="H36" s="108"/>
      <c r="I36" s="71"/>
      <c r="J36" s="65"/>
      <c r="K36" s="43"/>
      <c r="L36" s="63"/>
      <c r="M36" s="37"/>
      <c r="O36" s="65"/>
      <c r="P36" s="105"/>
      <c r="Q36" s="8"/>
      <c r="R36" s="18"/>
      <c r="S36" s="106"/>
      <c r="T36" s="100"/>
      <c r="U36" s="36"/>
      <c r="V36" s="36"/>
      <c r="W36" s="36"/>
      <c r="X36" s="36"/>
      <c r="Y36" s="36"/>
      <c r="Z36" s="36"/>
      <c r="AA36" s="36"/>
      <c r="AB36" s="36"/>
    </row>
    <row customHeight="1" ht="15.75" r="37">
      <c r="A37" s="43"/>
      <c r="B37" s="83"/>
      <c r="C37" s="109" t="s">
        <v>80</v>
      </c>
      <c r="D37" s="109" t="s">
        <v>81</v>
      </c>
      <c r="E37" s="109" t="s">
        <v>82</v>
      </c>
      <c r="F37" s="109" t="s">
        <v>83</v>
      </c>
      <c r="G37" s="109" t="s">
        <v>82</v>
      </c>
      <c r="H37" s="109" t="s">
        <v>80</v>
      </c>
      <c r="I37" s="71"/>
      <c r="J37" s="65"/>
      <c r="K37" s="43"/>
      <c r="L37" s="63"/>
      <c r="M37" s="37"/>
      <c r="O37" s="65"/>
      <c r="P37" s="105"/>
      <c r="Q37" s="8"/>
      <c r="R37" s="18"/>
      <c r="S37" s="106"/>
      <c r="T37" s="100"/>
      <c r="U37" s="36"/>
      <c r="V37" s="36"/>
      <c r="W37" s="36"/>
      <c r="X37" s="36"/>
      <c r="Y37" s="36"/>
      <c r="Z37" s="36"/>
      <c r="AA37" s="36"/>
      <c r="AB37" s="36"/>
    </row>
    <row customHeight="1" ht="12.75" r="38">
      <c r="A38" s="43"/>
      <c r="B38" s="154" t="s">
        <v>329</v>
      </c>
      <c r="C38" s="111" t="s">
        <v>85</v>
      </c>
      <c r="D38" s="111" t="s">
        <v>85</v>
      </c>
      <c r="E38" s="111" t="s">
        <v>85</v>
      </c>
      <c r="F38" s="111" t="s">
        <v>85</v>
      </c>
      <c r="G38" s="111" t="s">
        <v>85</v>
      </c>
      <c r="H38" s="111" t="s">
        <v>85</v>
      </c>
      <c r="I38" s="71"/>
      <c r="J38" s="65"/>
      <c r="K38" s="43"/>
      <c r="L38" s="63"/>
      <c r="M38" s="37"/>
      <c r="O38" s="65"/>
      <c r="P38" s="105"/>
      <c r="Q38" s="8"/>
      <c r="R38" s="18"/>
      <c r="S38" s="106"/>
      <c r="T38" s="100"/>
      <c r="U38" s="36"/>
      <c r="V38" s="36"/>
      <c r="W38" s="36"/>
      <c r="X38" s="36"/>
      <c r="Y38" s="36"/>
      <c r="Z38" s="36"/>
      <c r="AA38" s="36"/>
      <c r="AB38" s="36"/>
    </row>
    <row customHeight="1" ht="12.75" r="39">
      <c r="A39" s="43"/>
      <c r="B39" s="154" t="s">
        <v>330</v>
      </c>
      <c r="C39" s="112"/>
      <c r="D39" s="112"/>
      <c r="E39" s="112"/>
      <c r="F39" s="112"/>
      <c r="G39" s="112" t="s">
        <v>85</v>
      </c>
      <c r="H39" s="112" t="s">
        <v>85</v>
      </c>
      <c r="I39" s="71"/>
      <c r="J39" s="65"/>
      <c r="K39" s="43"/>
      <c r="L39" s="63"/>
      <c r="M39" s="37"/>
      <c r="O39" s="65"/>
      <c r="P39" s="105"/>
      <c r="Q39" s="8"/>
      <c r="R39" s="18"/>
      <c r="S39" s="106"/>
      <c r="T39" s="100"/>
      <c r="U39" s="36"/>
      <c r="V39" s="36"/>
      <c r="W39" s="36"/>
      <c r="X39" s="36"/>
      <c r="Y39" s="36"/>
      <c r="Z39" s="36"/>
      <c r="AA39" s="36"/>
      <c r="AB39" s="36"/>
    </row>
    <row customHeight="1" ht="12.75" r="40">
      <c r="A40" s="43"/>
      <c r="B40" s="110"/>
      <c r="C40" s="112"/>
      <c r="D40" s="112"/>
      <c r="E40" s="112"/>
      <c r="F40" s="112"/>
      <c r="G40" s="112"/>
      <c r="H40" s="112"/>
      <c r="I40" s="71"/>
      <c r="J40" s="65"/>
      <c r="K40" s="43"/>
      <c r="L40" s="63"/>
      <c r="M40" s="37"/>
      <c r="O40" s="65"/>
      <c r="P40" s="105"/>
      <c r="Q40" s="8"/>
      <c r="R40" s="18"/>
      <c r="S40" s="106"/>
      <c r="T40" s="100"/>
      <c r="U40" s="36"/>
      <c r="V40" s="36"/>
      <c r="W40" s="36"/>
      <c r="X40" s="36"/>
      <c r="Y40" s="36"/>
      <c r="Z40" s="36"/>
      <c r="AA40" s="36"/>
      <c r="AB40" s="36"/>
    </row>
    <row customHeight="1" ht="15.75" r="41">
      <c r="A41" s="43"/>
      <c r="B41" s="83"/>
      <c r="C41" s="109" t="s">
        <v>80</v>
      </c>
      <c r="D41" s="109" t="s">
        <v>83</v>
      </c>
      <c r="E41" s="109" t="s">
        <v>88</v>
      </c>
      <c r="F41" s="109" t="s">
        <v>89</v>
      </c>
      <c r="G41" s="109" t="s">
        <v>90</v>
      </c>
      <c r="H41" s="109" t="s">
        <v>91</v>
      </c>
      <c r="I41" s="71"/>
      <c r="J41" s="65"/>
      <c r="K41" s="43"/>
      <c r="L41" s="63"/>
      <c r="M41" s="37"/>
      <c r="O41" s="65"/>
      <c r="P41" s="105"/>
      <c r="Q41" s="8"/>
      <c r="R41" s="18"/>
      <c r="S41" s="106"/>
      <c r="T41" s="100"/>
      <c r="U41" s="36"/>
      <c r="V41" s="36"/>
      <c r="W41" s="36"/>
      <c r="X41" s="36"/>
      <c r="Y41" s="36"/>
      <c r="Z41" s="36"/>
      <c r="AA41" s="36"/>
      <c r="AB41" s="36"/>
    </row>
    <row customHeight="1" ht="12.75" r="42">
      <c r="A42" s="43"/>
      <c r="B42" s="154" t="s">
        <v>329</v>
      </c>
      <c r="C42" s="111" t="s">
        <v>85</v>
      </c>
      <c r="D42" s="111" t="s">
        <v>85</v>
      </c>
      <c r="E42" s="111" t="s">
        <v>85</v>
      </c>
      <c r="F42" s="111" t="s">
        <v>85</v>
      </c>
      <c r="G42" s="111" t="s">
        <v>85</v>
      </c>
      <c r="H42" s="111" t="s">
        <v>85</v>
      </c>
      <c r="I42" s="71"/>
      <c r="J42" s="65"/>
      <c r="K42" s="43"/>
      <c r="L42" s="63"/>
      <c r="M42" s="39"/>
      <c r="N42" s="40"/>
      <c r="O42" s="113"/>
      <c r="P42" s="114"/>
      <c r="Q42" s="115"/>
      <c r="R42" s="116"/>
      <c r="S42" s="117"/>
      <c r="T42" s="118"/>
      <c r="U42" s="36"/>
      <c r="V42" s="36"/>
      <c r="W42" s="36"/>
      <c r="X42" s="36"/>
      <c r="Y42" s="36"/>
      <c r="Z42" s="36"/>
      <c r="AA42" s="36"/>
      <c r="AB42" s="36"/>
    </row>
    <row customHeight="1" ht="12.75" r="43">
      <c r="A43" s="43"/>
      <c r="B43" s="154" t="s">
        <v>330</v>
      </c>
      <c r="C43" s="111" t="s">
        <v>85</v>
      </c>
      <c r="D43" s="111" t="s">
        <v>85</v>
      </c>
      <c r="E43" s="111" t="s">
        <v>85</v>
      </c>
      <c r="F43" s="111"/>
      <c r="G43" s="111"/>
      <c r="H43" s="111"/>
      <c r="I43" s="71"/>
      <c r="J43" s="65"/>
      <c r="K43" s="43"/>
      <c r="L43" s="90" t="s">
        <v>92</v>
      </c>
      <c r="M43" s="91"/>
      <c r="N43" s="91"/>
      <c r="O43" s="91"/>
      <c r="P43" s="43"/>
      <c r="Q43" s="43"/>
      <c r="R43" s="43"/>
      <c r="S43" s="43"/>
      <c r="T43" s="66"/>
      <c r="U43" s="36"/>
      <c r="V43" s="36"/>
      <c r="W43" s="36"/>
      <c r="X43" s="36"/>
      <c r="Y43" s="36"/>
      <c r="Z43" s="36"/>
      <c r="AA43" s="36"/>
      <c r="AB43" s="36"/>
    </row>
    <row customHeight="1" ht="12.75" r="44">
      <c r="A44" s="43"/>
      <c r="B44" s="110"/>
      <c r="C44" s="112"/>
      <c r="D44" s="112"/>
      <c r="E44" s="112"/>
      <c r="F44" s="112"/>
      <c r="G44" s="112"/>
      <c r="H44" s="112"/>
      <c r="I44" s="71"/>
      <c r="J44" s="65"/>
      <c r="K44" s="43"/>
      <c r="L44" s="77" t="s">
        <v>251</v>
      </c>
      <c r="M44" s="33"/>
      <c r="N44" s="33"/>
      <c r="O44" s="33"/>
      <c r="P44" s="33"/>
      <c r="Q44" s="33"/>
      <c r="R44" s="33"/>
      <c r="S44" s="33"/>
      <c r="T44" s="85"/>
      <c r="U44" s="36"/>
      <c r="V44" s="36"/>
      <c r="W44" s="36"/>
      <c r="X44" s="36"/>
      <c r="Y44" s="36"/>
      <c r="Z44" s="36"/>
      <c r="AA44" s="36"/>
      <c r="AB44" s="36"/>
    </row>
    <row customHeight="1" ht="15.75" r="45">
      <c r="A45" s="43"/>
      <c r="B45" s="155" t="s">
        <v>331</v>
      </c>
      <c r="C45" s="33"/>
      <c r="D45" s="33"/>
      <c r="E45" s="33"/>
      <c r="F45" s="33"/>
      <c r="G45" s="33"/>
      <c r="H45" s="85"/>
      <c r="I45" s="71"/>
      <c r="J45" s="65"/>
      <c r="K45" s="43"/>
      <c r="L45" s="71"/>
      <c r="T45" s="65"/>
      <c r="U45" s="36"/>
      <c r="V45" s="36"/>
      <c r="W45" s="36"/>
      <c r="X45" s="36"/>
      <c r="Y45" s="36"/>
      <c r="Z45" s="36"/>
      <c r="AA45" s="36"/>
      <c r="AB45" s="36"/>
    </row>
    <row customHeight="1" ht="15.75" r="46">
      <c r="A46" s="43"/>
      <c r="B46" s="87"/>
      <c r="C46" s="74"/>
      <c r="D46" s="74"/>
      <c r="E46" s="74"/>
      <c r="F46" s="74"/>
      <c r="G46" s="74"/>
      <c r="H46" s="75"/>
      <c r="I46" s="87"/>
      <c r="J46" s="75"/>
      <c r="K46" s="43"/>
      <c r="L46" s="120"/>
      <c r="M46" s="40"/>
      <c r="N46" s="40"/>
      <c r="O46" s="40"/>
      <c r="P46" s="40"/>
      <c r="Q46" s="40"/>
      <c r="R46" s="40"/>
      <c r="S46" s="40"/>
      <c r="T46" s="113"/>
      <c r="U46" s="36"/>
      <c r="V46" s="36"/>
      <c r="W46" s="36"/>
      <c r="X46" s="36"/>
      <c r="Y46" s="36"/>
      <c r="Z46" s="36"/>
      <c r="AA46" s="36"/>
      <c r="AB46" s="36"/>
    </row>
    <row customHeight="1" ht="15.75" r="47">
      <c r="A47" s="121" t="s">
        <v>93</v>
      </c>
      <c r="B47" s="31"/>
      <c r="C47" s="159" t="str">
        <f>=HYPERLINK("file://ad.intra/dfs/COMMUNS/REGIONS/IDF/DR/05_CONNAISSANCE/ONDE/01_Documentation/ONDE_fiche%20technique.pdf", "Plaquette de présentation (Serveur DR)")</f>
      </c>
      <c r="D47" s="94"/>
      <c r="E47" s="94"/>
      <c r="F47" s="95"/>
      <c r="G47" s="122" t="inlineStr">
        <is>
          <t/>
        </is>
      </c>
      <c r="H47" s="94"/>
      <c r="I47" s="94"/>
      <c r="J47" s="95"/>
      <c r="K47" s="123" t="s">
        <v>93</v>
      </c>
      <c r="L47" s="18"/>
      <c r="M47" s="160" t="str">
        <f>=HYPERLINK("https://intranet.ofb.fr/gestion-quantitative-de-leau-et-des-secheresses", "Gestion quantitative de l'eau et sécheresses (intranet)")</f>
      </c>
      <c r="N47" s="8"/>
      <c r="O47" s="18"/>
      <c r="P47" s="129" t="inlineStr">
        <is>
          <t/>
        </is>
      </c>
      <c r="Q47" s="8"/>
      <c r="R47" s="8"/>
      <c r="S47" s="8"/>
      <c r="T47" s="18"/>
      <c r="U47" s="36"/>
      <c r="V47" s="36"/>
      <c r="W47" s="36"/>
      <c r="X47" s="36"/>
      <c r="Y47" s="36"/>
      <c r="Z47" s="36"/>
      <c r="AA47" s="36"/>
      <c r="AB47" s="36"/>
    </row>
    <row customHeight="1" ht="15.75" r="48">
      <c r="A48" s="31"/>
      <c r="B48" s="31"/>
      <c r="C48" s="160" t="str">
        <f>=HYPERLINK("https://www.ofb.gouv.fr/la-gestion-de-la-secheresse-en-8-questions-reponses", "La gestion de la sécheresse en 8 questions-réponses")</f>
      </c>
      <c r="D48" s="8"/>
      <c r="E48" s="8"/>
      <c r="F48" s="18"/>
      <c r="G48" s="129" t="inlineStr">
        <is>
          <t/>
        </is>
      </c>
      <c r="H48" s="8"/>
      <c r="I48" s="8"/>
      <c r="J48" s="18"/>
      <c r="K48" s="31"/>
      <c r="L48" s="31"/>
      <c r="M48" s="160" t="str">
        <f>=HYPERLINK("https://intranet.ofb.fr/sites/default/files/Ressources/Th%C3%A9matiques/s%C3%A9cheresse/Fiches%20techniques_manquedeau_faune%20aquatique.pdf", "Fiches de synthèse de l'impact du manque d'eau sur la biodiversité (intranet)")</f>
      </c>
      <c r="N48" s="8"/>
      <c r="O48" s="18"/>
      <c r="P48" s="129" t="inlineStr">
        <is>
          <t/>
        </is>
      </c>
      <c r="Q48" s="8"/>
      <c r="R48" s="8"/>
      <c r="S48" s="8"/>
      <c r="T48" s="18"/>
      <c r="U48" s="36"/>
      <c r="V48" s="36"/>
      <c r="W48" s="36"/>
      <c r="X48" s="36"/>
      <c r="Y48" s="36"/>
      <c r="Z48" s="36"/>
      <c r="AA48" s="36"/>
      <c r="AB48" s="36"/>
    </row>
    <row customHeight="1" ht="15.75" r="49">
      <c r="A49" s="130">
        <v>45743.0</v>
      </c>
      <c r="B49" s="18"/>
      <c r="C49" s="160" t="str">
        <f>=HYPERLINK("https://professionnels.ofb.fr/fr/doc-dataviz/dataviz-lassechement-estival-cours-deau-metropole-2012-2022", "Dataviz nationale")</f>
      </c>
      <c r="D49" s="8"/>
      <c r="E49" s="8"/>
      <c r="F49" s="18"/>
      <c r="G49" s="129" t="inlineStr">
        <is>
          <t/>
        </is>
      </c>
      <c r="H49" s="8"/>
      <c r="I49" s="8"/>
      <c r="J49" s="18"/>
      <c r="K49" s="31"/>
      <c r="L49" s="31"/>
      <c r="M49" s="160" t="str">
        <f>=HYPERLINK("https://www.drieat.ile-de-france.developpement-durable.gouv.fr/bulletin-de-suivi-hydrologique-d-ile-de-france-r4864.html", "Bulletin de suivi hydrologique d'Île-de-France")</f>
      </c>
      <c r="N49" s="8"/>
      <c r="O49" s="18"/>
      <c r="P49" s="129" t="inlineStr">
        <is>
          <t/>
        </is>
      </c>
      <c r="Q49" s="8"/>
      <c r="R49" s="8"/>
      <c r="S49" s="8"/>
      <c r="T49" s="18"/>
      <c r="U49" s="36"/>
      <c r="V49" s="36"/>
      <c r="W49" s="36"/>
      <c r="X49" s="36"/>
      <c r="Y49" s="36"/>
      <c r="Z49" s="36"/>
      <c r="AA49" s="36"/>
      <c r="AB49" s="36"/>
    </row>
    <row customHeight="1" ht="15.75" r="50">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row>
    <row customHeight="1" ht="15.75" r="5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row>
    <row customHeight="1" ht="15.75" r="52">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row>
    <row customHeight="1" ht="15.75" r="5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row>
    <row customHeight="1" ht="15.75" r="54">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row>
    <row customHeight="1" ht="15.75" r="5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row>
    <row customHeight="1" ht="15.75" r="56">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row>
    <row customHeight="1" ht="15.75" r="57">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row>
    <row customHeight="1" ht="15.75" r="58">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row>
    <row customHeight="1" ht="15.75" r="59">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row>
    <row customHeight="1" ht="15.75" r="60">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row>
    <row customHeight="1" ht="15.75" r="6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row>
    <row customHeight="1" ht="15.75" r="62">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row>
    <row customHeight="1" ht="15.75" r="6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row>
    <row customHeight="1" ht="15.75" r="64">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row>
    <row customHeight="1" ht="15.75" r="6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row>
    <row customHeight="1" ht="15.75" r="66">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row>
    <row customHeight="1" ht="15.75" r="67">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customHeight="1" ht="15.75" r="68">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row>
    <row customHeight="1" ht="15.75" r="69">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row>
    <row customHeight="1" ht="15.75" r="70">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row>
    <row customHeight="1" ht="15.75" r="7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row>
    <row customHeight="1" ht="15.75" r="72">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row>
    <row customHeight="1" ht="15.75" r="7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row>
    <row customHeight="1" ht="15.75" r="74">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row>
    <row customHeight="1" ht="15.75" r="7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row>
    <row customHeight="1" ht="15.75" r="76">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row>
    <row customHeight="1" ht="15.75" r="77">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row>
    <row customHeight="1" ht="15.75" r="78">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row>
    <row customHeight="1" ht="15.75" r="79">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row>
    <row customHeight="1" ht="15.75" r="80">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row>
    <row customHeight="1" ht="15.75" r="8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row>
    <row customHeight="1" ht="15.75" r="8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row>
    <row customHeight="1" ht="15.75" r="8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row>
    <row customHeight="1" ht="15.75" r="84">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row>
    <row customHeight="1" ht="15.75" r="8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row>
    <row customHeight="1" ht="15.75" r="86">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row>
    <row customHeight="1" ht="15.75" r="87">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row>
    <row customHeight="1" ht="15.75" r="88">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row>
    <row customHeight="1" ht="15.75" r="89">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row>
    <row customHeight="1" ht="15.75" r="90">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row>
    <row customHeight="1" ht="15.75" r="9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row>
    <row customHeight="1" ht="15.75" r="92">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row>
    <row customHeight="1" ht="15.75" r="9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row>
    <row customHeight="1" ht="15.75" r="94">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row>
    <row customHeight="1" ht="15.75" r="9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row>
    <row customHeight="1" ht="15.75" r="96">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row>
    <row customHeight="1" ht="15.75" r="97">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row>
    <row customHeight="1" ht="15.75" r="98">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row>
    <row customHeight="1" ht="15.75" r="99">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row>
    <row customHeight="1" ht="15.75" r="100">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row>
    <row customHeight="1" ht="15.75" r="10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row>
    <row customHeight="1" ht="15.75" r="102">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row>
    <row customHeight="1" ht="15.75" r="1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row>
    <row customHeight="1" ht="15.75" r="104">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row>
    <row customHeight="1" ht="15.75" r="10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row>
    <row customHeight="1" ht="15.75" r="106">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row>
    <row customHeight="1" ht="15.75" r="107">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row>
    <row customHeight="1" ht="15.75" r="108">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row>
    <row customHeight="1" ht="15.75" r="109">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row>
    <row customHeight="1" ht="15.75" r="110">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row>
    <row customHeight="1" ht="15.75" r="11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row>
    <row customHeight="1" ht="15.75" r="112">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row>
    <row customHeight="1" ht="15.75" r="11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row>
    <row customHeight="1" ht="15.75" r="114">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row>
    <row customHeight="1" ht="15.75" r="11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row>
    <row customHeight="1" ht="15.75" r="116">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row>
    <row customHeight="1" ht="15.75" r="117">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row>
    <row customHeight="1" ht="15.75" r="118">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row>
    <row customHeight="1" ht="15.75" r="119">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row>
    <row customHeight="1" ht="15.75" r="120">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row>
    <row customHeight="1" ht="15.75" r="12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row>
    <row customHeight="1" ht="15.75" r="122">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row>
    <row customHeight="1" ht="15.75" r="12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row>
    <row customHeight="1" ht="15.75" r="124">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row>
    <row customHeight="1" ht="15.75" r="1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row>
    <row customHeight="1" ht="15.75" r="126">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row>
    <row customHeight="1" ht="15.75" r="127">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row>
    <row customHeight="1" ht="15.75" r="128">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row>
    <row customHeight="1" ht="15.75" r="129">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row>
    <row customHeight="1" ht="15.75" r="130">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row>
    <row customHeight="1" ht="15.75" r="13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row>
    <row customHeight="1" ht="15.75" r="13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row>
    <row customHeight="1" ht="15.75" r="13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row>
    <row customHeight="1" ht="15.75" r="134">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row>
    <row customHeight="1" ht="15.75" r="13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row>
    <row customHeight="1" ht="15.75" r="136">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row>
    <row customHeight="1" ht="15.75" r="137">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row>
    <row customHeight="1" ht="15.75" r="138">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row>
    <row customHeight="1" ht="15.75" r="139">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row>
    <row customHeight="1" ht="15.75" r="140">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row>
    <row customHeight="1" ht="15.75" r="14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row>
    <row customHeight="1" ht="15.75" r="142">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row>
    <row customHeight="1" ht="15.75" r="14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row>
    <row customHeight="1" ht="15.75" r="144">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row>
    <row customHeight="1" ht="15.75" r="14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row>
    <row customHeight="1" ht="15.75" r="146">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row>
    <row customHeight="1" ht="15.75" r="147">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row>
    <row customHeight="1" ht="15.75" r="148">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row>
    <row customHeight="1" ht="15.75" r="149">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row>
    <row customHeight="1" ht="15.75" r="150">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row>
    <row customHeight="1" ht="15.75" r="15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row>
    <row customHeight="1" ht="15.75" r="152">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row>
    <row customHeight="1" ht="15.75" r="15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row>
    <row customHeight="1" ht="15.75" r="154">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row>
    <row customHeight="1" ht="15.75" r="15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row>
    <row customHeight="1" ht="15.75" r="156">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row>
    <row customHeight="1" ht="15.75" r="157">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row>
    <row customHeight="1" ht="15.75" r="158">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row>
    <row customHeight="1" ht="15.75" r="159">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row>
    <row customHeight="1" ht="15.75" r="160">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row>
    <row customHeight="1" ht="15.75" r="16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row>
    <row customHeight="1" ht="15.75" r="162">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row>
    <row customHeight="1" ht="15.75" r="16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row>
    <row customHeight="1" ht="15.75" r="164">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row>
    <row customHeight="1" ht="15.75" r="16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row>
    <row customHeight="1" ht="15.75" r="166">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row>
    <row customHeight="1" ht="15.75" r="167">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row>
    <row customHeight="1" ht="15.75" r="168">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row>
    <row customHeight="1" ht="15.75" r="169">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row>
    <row customHeight="1" ht="15.75" r="170">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row>
    <row customHeight="1" ht="15.75" r="17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row>
    <row customHeight="1" ht="15.75" r="172">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row>
    <row customHeight="1" ht="15.75" r="17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row>
    <row customHeight="1" ht="15.75" r="174">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row>
    <row customHeight="1" ht="15.75" r="17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row>
    <row customHeight="1" ht="15.75" r="176">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row>
    <row customHeight="1" ht="15.75" r="177">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row>
    <row customHeight="1" ht="15.75" r="178">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row>
    <row customHeight="1" ht="15.75" r="179">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row>
    <row customHeight="1" ht="15.75" r="180">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row>
    <row customHeight="1" ht="15.75" r="18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row>
    <row customHeight="1" ht="15.75" r="182">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row>
    <row customHeight="1" ht="15.75" r="18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row>
    <row customHeight="1" ht="15.75" r="184">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row>
    <row customHeight="1" ht="15.75" r="18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row>
    <row customHeight="1" ht="15.75" r="186">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row>
    <row customHeight="1" ht="15.75" r="187">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row>
    <row customHeight="1" ht="15.75" r="188">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row>
    <row customHeight="1" ht="15.75" r="189">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row>
    <row customHeight="1" ht="15.75" r="190">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row>
    <row customHeight="1" ht="15.75" r="19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row>
    <row customHeight="1" ht="15.75" r="192">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row>
    <row customHeight="1" ht="15.75" r="19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row>
    <row customHeight="1" ht="15.75" r="194">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row>
    <row customHeight="1" ht="15.75" r="19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row>
    <row customHeight="1" ht="15.75" r="196">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row>
    <row customHeight="1" ht="15.75" r="197">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row>
    <row customHeight="1" ht="15.75" r="198">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row>
    <row customHeight="1" ht="15.75" r="199">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row>
    <row customHeight="1" ht="15.75" r="200">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row>
    <row customHeight="1" ht="15.75" r="20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row>
    <row customHeight="1" ht="15.75" r="202">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row>
    <row customHeight="1" ht="15.75" r="2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row>
    <row customHeight="1" ht="15.75" r="204">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row>
    <row customHeight="1" ht="15.75" r="205">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row>
    <row customHeight="1" ht="15.75" r="206">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row>
    <row customHeight="1" ht="15.75" r="207">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row>
    <row customHeight="1" ht="15.75" r="208">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row>
    <row customHeight="1" ht="15.75" r="209">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row>
    <row customHeight="1" ht="15.75" r="210">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row>
    <row customHeight="1" ht="15.75" r="21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row>
    <row customHeight="1" ht="15.75" r="212">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row>
    <row customHeight="1" ht="15.75" r="21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row>
    <row customHeight="1" ht="15.75" r="214">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row>
    <row customHeight="1" ht="15.75" r="215">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row>
    <row customHeight="1" ht="15.75" r="216">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row>
    <row customHeight="1" ht="15.75" r="217">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row>
    <row customHeight="1" ht="15.75" r="218">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row>
    <row customHeight="1" ht="15.75" r="219">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row>
    <row customHeight="1" ht="15.75" r="220">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row>
    <row customHeight="1" ht="15.75" r="22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row>
    <row customHeight="1" ht="15.75" r="222">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row>
    <row customHeight="1" ht="15.75" r="22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row>
    <row customHeight="1" ht="15.75" r="224">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row>
    <row customHeight="1" ht="15.75" r="225">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row>
    <row customHeight="1" ht="15.75" r="226">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row>
    <row customHeight="1" ht="15.75" r="227">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row>
    <row customHeight="1" ht="15.75" r="228">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row>
    <row customHeight="1" ht="15.75" r="229">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row>
    <row customHeight="1" ht="15.75" r="230">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row>
    <row customHeight="1" ht="15.75" r="23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row>
    <row customHeight="1" ht="15.75" r="232">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row>
    <row customHeight="1" ht="15.75" r="23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row>
    <row customHeight="1" ht="15.75" r="234">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row>
    <row customHeight="1" ht="15.75" r="235">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row>
    <row customHeight="1" ht="15.75" r="236">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row>
    <row customHeight="1" ht="15.75" r="237">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row>
    <row customHeight="1" ht="15.75" r="238">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row>
    <row customHeight="1" ht="15.75" r="239">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row>
    <row customHeight="1" ht="15.75" r="240">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row>
    <row customHeight="1" ht="15.75" r="24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row>
    <row customHeight="1" ht="15.75" r="242">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row>
    <row customHeight="1" ht="15.75" r="24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row>
    <row customHeight="1" ht="15.75" r="244">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row>
    <row customHeight="1" ht="15.75" r="245">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row>
    <row customHeight="1" ht="15.75" r="246">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row>
    <row customHeight="1" ht="15.75" r="247">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row>
    <row customHeight="1" ht="15.75" r="248">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row>
    <row customHeight="1" ht="15.75" r="249">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row>
  </sheetData>
  <mergeCells count="48">
    <mergeCell ref="L44:T46"/>
    <mergeCell ref="A49:B49"/>
    <mergeCell ref="B45:H46"/>
    <mergeCell ref="K47:L47"/>
    <mergeCell ref="C1:I3"/>
    <mergeCell ref="M1:S3"/>
    <mergeCell ref="I6:J11"/>
    <mergeCell ref="N6:O7"/>
    <mergeCell ref="P9:T14"/>
    <mergeCell ref="N10:O10"/>
    <mergeCell ref="N11:O14"/>
    <mergeCell ref="M6:M7"/>
    <mergeCell ref="L11:L14"/>
    <mergeCell ref="M11:M14"/>
    <mergeCell ref="I13:J29"/>
    <mergeCell ref="L16:O27"/>
    <mergeCell ref="M29:O42"/>
    <mergeCell ref="I31:J46"/>
    <mergeCell ref="B23:E35"/>
    <mergeCell ref="B36:E36"/>
    <mergeCell ref="P16:T27"/>
    <mergeCell ref="C8:H11"/>
    <mergeCell ref="C12:H15"/>
    <mergeCell ref="C16:H20"/>
    <mergeCell ref="B21:F21"/>
    <mergeCell ref="C22:H22"/>
    <mergeCell ref="F23:H23"/>
    <mergeCell ref="F24:H35"/>
    <mergeCell ref="C47:J47"/>
    <mergeCell ref="C48:J48"/>
    <mergeCell ref="C49:J49"/>
    <mergeCell ref="M47:T47"/>
    <mergeCell ref="M48:T48"/>
    <mergeCell ref="M49:T49"/>
    <mergeCell ref="P29:T29"/>
    <mergeCell ref="P30:T30"/>
    <mergeCell ref="P31:T31"/>
    <mergeCell ref="P32:T32"/>
    <mergeCell ref="P33:T33"/>
    <mergeCell ref="P34:T34"/>
    <mergeCell ref="P35:T35"/>
    <mergeCell ref="P36:T36"/>
    <mergeCell ref="P37:T37"/>
    <mergeCell ref="P38:T38"/>
    <mergeCell ref="P39:T39"/>
    <mergeCell ref="P40:T40"/>
    <mergeCell ref="P41:T41"/>
    <mergeCell ref="P42:T42"/>
  </mergeCells>
  <conditionalFormatting sqref="Q6">
    <cfRule type="containsBlanks" dxfId="4" priority="1">
      <formula>LEN(TRIM(Q6))=0</formula>
    </cfRule>
  </conditionalFormatting>
  <conditionalFormatting sqref="R6">
    <cfRule type="containsBlanks" dxfId="5" priority="2">
      <formula>LEN(TRIM(R6))=0</formula>
    </cfRule>
  </conditionalFormatting>
  <conditionalFormatting sqref="S6">
    <cfRule type="containsBlanks" dxfId="6" priority="3">
      <formula>LEN(TRIM(S6))=0</formula>
    </cfRule>
  </conditionalFormatting>
  <conditionalFormatting sqref="T6">
    <cfRule type="containsBlanks" dxfId="7" priority="4">
      <formula>LEN(TRIM(T6))=0</formula>
    </cfRule>
  </conditionalFormatting>
  <conditionalFormatting sqref="P6">
    <cfRule type="containsBlanks" dxfId="8" priority="5">
      <formula>LEN(TRIM(P6))=0</formula>
    </cfRule>
  </conditionalFormatting>
  <conditionalFormatting sqref="C38:H40 C42:H44">
    <cfRule type="notContainsBlanks" dxfId="9" priority="6">
      <formula>LEN(TRIM(C38))&gt;0</formula>
    </cfRule>
  </conditionalFormatting>
  <conditionalFormatting sqref="P7">
    <cfRule type="expression" dxfId="10" priority="7">
      <formula>ISBLANK(P6)</formula>
    </cfRule>
  </conditionalFormatting>
  <conditionalFormatting sqref="Q7">
    <cfRule type="expression" dxfId="11" priority="8">
      <formula>ISBLANK(Q6)</formula>
    </cfRule>
  </conditionalFormatting>
  <conditionalFormatting sqref="R7">
    <cfRule type="expression" dxfId="11" priority="9">
      <formula>ISBLANK(R6)</formula>
    </cfRule>
  </conditionalFormatting>
  <conditionalFormatting sqref="S7">
    <cfRule type="expression" dxfId="11" priority="10">
      <formula>ISBLANK(S6)</formula>
    </cfRule>
  </conditionalFormatting>
  <conditionalFormatting sqref="T7">
    <cfRule type="expression" dxfId="11" priority="11">
      <formula>ISBLANK(T6)</formula>
    </cfRule>
  </conditionalFormatting>
  <hyperlinks>
    <hyperlink ref="S29" r:id="rId1h"/>
    <hyperlink ref="S30" r:id="rId2h"/>
    <hyperlink ref="S31" r:id="rId3h"/>
    <hyperlink ref="S33" r:id="rId4h"/>
    <hyperlink ref="P47" r:id="rId5h"/>
    <hyperlink ref="G48" r:id="rId6h"/>
    <hyperlink ref="P48" r:id="rId7h"/>
    <hyperlink ref="G49" r:id="rId8h"/>
    <hyperlink ref="P49" r:id="rId9h"/>
  </hyperlinks>
  <printOptions/>
  <pageMargins bottom="0.07874015748031496" footer="0.0" header="0.0" left="0.07874015748031496" right="0.07874015748031496" top="0.07874015748031496"/>
  <pageSetup paperSize="9" orientation="portrait"/>
  <drawing r:id="rId1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sheetPr>
  <sheetViews>
    <sheetView showGridLines="0" workbookViewId="0"/>
  </sheetViews>
  <sheetFormatPr customHeight="1" defaultColWidth="14.43" defaultRowHeight="15.0"/>
  <cols>
    <col customWidth="1" min="1" max="1" width="2.71"/>
    <col customWidth="1" min="2" max="2" width="13.29"/>
    <col customWidth="1" min="3" max="8" width="9.71"/>
    <col customWidth="1" min="9" max="9" width="12.71"/>
    <col customWidth="1" min="10" max="10" width="13.0"/>
    <col customWidth="1" min="11" max="11" width="2.71"/>
    <col customWidth="1" min="12" max="13" width="20.71"/>
    <col customWidth="1" min="14" max="15" width="10.71"/>
    <col customWidth="1" min="16" max="20" width="7.0"/>
    <col customWidth="1" min="21" max="28" width="10.71"/>
  </cols>
  <sheetData>
    <row customHeight="1" ht="15.0" r="1">
      <c r="A1" s="31"/>
      <c r="B1" s="31"/>
      <c r="C1" s="153" t="s">
        <v>344</v>
      </c>
      <c r="D1" s="33"/>
      <c r="E1" s="33"/>
      <c r="F1" s="33"/>
      <c r="G1" s="33"/>
      <c r="H1" s="33"/>
      <c r="I1" s="34"/>
      <c r="J1" s="31"/>
      <c r="K1" s="31"/>
      <c r="L1" s="31"/>
      <c r="M1" s="35" t="str">
        <f>C1</f>
        <v>Caractérisation des obstacles à l'écoulement</v>
      </c>
      <c r="N1" s="33"/>
      <c r="O1" s="33"/>
      <c r="P1" s="33"/>
      <c r="Q1" s="33"/>
      <c r="R1" s="33"/>
      <c r="S1" s="34"/>
      <c r="T1" s="31"/>
      <c r="U1" s="36"/>
      <c r="V1" s="36"/>
      <c r="W1" s="36"/>
      <c r="X1" s="36"/>
      <c r="Y1" s="36"/>
      <c r="Z1" s="36"/>
      <c r="AA1" s="36"/>
      <c r="AB1" s="36"/>
    </row>
    <row customHeight="1" ht="15.0" r="2">
      <c r="A2" s="31"/>
      <c r="B2" s="31"/>
      <c r="C2" s="37"/>
      <c r="I2" s="38"/>
      <c r="J2" s="31"/>
      <c r="K2" s="31"/>
      <c r="L2" s="31"/>
      <c r="M2" s="37"/>
      <c r="S2" s="38"/>
      <c r="T2" s="31"/>
      <c r="U2" s="36"/>
      <c r="V2" s="36"/>
      <c r="W2" s="36"/>
      <c r="X2" s="36"/>
      <c r="Y2" s="36"/>
      <c r="Z2" s="36"/>
      <c r="AA2" s="36"/>
      <c r="AB2" s="36"/>
    </row>
    <row customHeight="1" ht="15.0" r="3">
      <c r="A3" s="31"/>
      <c r="B3" s="31"/>
      <c r="C3" s="39"/>
      <c r="D3" s="40"/>
      <c r="E3" s="40"/>
      <c r="F3" s="40"/>
      <c r="G3" s="40"/>
      <c r="H3" s="40"/>
      <c r="I3" s="41"/>
      <c r="J3" s="31"/>
      <c r="K3" s="31"/>
      <c r="L3" s="31"/>
      <c r="M3" s="39"/>
      <c r="N3" s="40"/>
      <c r="O3" s="40"/>
      <c r="P3" s="40"/>
      <c r="Q3" s="40"/>
      <c r="R3" s="40"/>
      <c r="S3" s="41"/>
      <c r="T3" s="31"/>
      <c r="U3" s="36"/>
      <c r="V3" s="36"/>
      <c r="W3" s="36"/>
      <c r="X3" s="36"/>
      <c r="Y3" s="36"/>
      <c r="Z3" s="36"/>
      <c r="AA3" s="36"/>
      <c r="AB3" s="36"/>
    </row>
    <row r="4">
      <c r="A4" s="31"/>
      <c r="B4" s="31"/>
      <c r="C4" s="31"/>
      <c r="D4" s="31"/>
      <c r="E4" s="31"/>
      <c r="F4" s="31"/>
      <c r="G4" s="31"/>
      <c r="H4" s="31"/>
      <c r="I4" s="31"/>
      <c r="J4" s="31"/>
      <c r="K4" s="31"/>
      <c r="L4" s="31"/>
      <c r="M4" s="31"/>
      <c r="N4" s="31"/>
      <c r="O4" s="31"/>
      <c r="P4" s="31"/>
      <c r="Q4" s="31"/>
      <c r="R4" s="31"/>
      <c r="S4" s="31"/>
      <c r="T4" s="31"/>
      <c r="U4" s="36"/>
      <c r="V4" s="36"/>
      <c r="W4" s="36"/>
      <c r="X4" s="36"/>
      <c r="Y4" s="36"/>
      <c r="Z4" s="36"/>
      <c r="AA4" s="36"/>
      <c r="AB4" s="36"/>
    </row>
    <row r="5">
      <c r="A5" s="42" t="s">
        <v>48</v>
      </c>
      <c r="B5" s="43"/>
      <c r="C5" s="43"/>
      <c r="D5" s="43"/>
      <c r="E5" s="43"/>
      <c r="F5" s="43"/>
      <c r="G5" s="43"/>
      <c r="H5" s="43"/>
      <c r="I5" s="43"/>
      <c r="J5" s="43"/>
      <c r="K5" s="42" t="s">
        <v>49</v>
      </c>
      <c r="L5" s="43"/>
      <c r="M5" s="43"/>
      <c r="N5" s="43"/>
      <c r="O5" s="43"/>
      <c r="P5" s="44" t="s">
        <v>50</v>
      </c>
      <c r="Q5" s="43"/>
      <c r="R5" s="43"/>
      <c r="S5" s="43"/>
      <c r="T5" s="45"/>
      <c r="U5" s="36"/>
      <c r="V5" s="36"/>
      <c r="W5" s="36"/>
      <c r="X5" s="36"/>
      <c r="Y5" s="36"/>
      <c r="Z5" s="36"/>
      <c r="AA5" s="36"/>
      <c r="AB5" s="36"/>
    </row>
    <row r="6">
      <c r="A6" s="42"/>
      <c r="B6" s="43"/>
      <c r="C6" s="43"/>
      <c r="D6" s="43"/>
      <c r="E6" s="43"/>
      <c r="F6" s="43"/>
      <c r="G6" s="43"/>
      <c r="H6" s="43"/>
      <c r="I6" s="46"/>
      <c r="J6" s="34"/>
      <c r="K6" s="42"/>
      <c r="L6" s="36"/>
      <c r="M6" s="47" t="s">
        <v>156</v>
      </c>
      <c r="N6" s="48">
        <v>1.0</v>
      </c>
      <c r="O6" s="34"/>
      <c r="P6" s="49"/>
      <c r="Q6" s="50"/>
      <c r="R6" s="51" t="s">
        <v>85</v>
      </c>
      <c r="S6" s="52"/>
      <c r="T6" s="53"/>
      <c r="U6" s="36"/>
      <c r="V6" s="36"/>
      <c r="W6" s="36"/>
      <c r="X6" s="36"/>
      <c r="Y6" s="36"/>
      <c r="Z6" s="36"/>
      <c r="AA6" s="36"/>
      <c r="AB6" s="36"/>
    </row>
    <row r="7">
      <c r="A7" s="43"/>
      <c r="B7" s="43"/>
      <c r="C7" s="43"/>
      <c r="D7" s="43"/>
      <c r="E7" s="43"/>
      <c r="F7" s="43"/>
      <c r="G7" s="43"/>
      <c r="H7" s="54"/>
      <c r="I7" s="37"/>
      <c r="J7" s="38"/>
      <c r="K7" s="43"/>
      <c r="L7" s="43"/>
      <c r="M7" s="55"/>
      <c r="N7" s="39"/>
      <c r="O7" s="41"/>
      <c r="P7" s="56" t="s">
        <v>53</v>
      </c>
      <c r="Q7" s="57" t="s">
        <v>54</v>
      </c>
      <c r="R7" s="57" t="s">
        <v>55</v>
      </c>
      <c r="S7" s="57" t="s">
        <v>56</v>
      </c>
      <c r="T7" s="58" t="s">
        <v>57</v>
      </c>
      <c r="U7" s="36"/>
      <c r="V7" s="36"/>
      <c r="W7" s="36"/>
      <c r="X7" s="36"/>
      <c r="Y7" s="36"/>
      <c r="Z7" s="36"/>
      <c r="AA7" s="36"/>
      <c r="AB7" s="36"/>
    </row>
    <row r="8">
      <c r="A8" s="43"/>
      <c r="B8" s="59" t="s">
        <v>58</v>
      </c>
      <c r="C8" s="60" t="s">
        <v>345</v>
      </c>
      <c r="D8" s="61"/>
      <c r="E8" s="61"/>
      <c r="F8" s="61"/>
      <c r="G8" s="61"/>
      <c r="H8" s="62"/>
      <c r="I8" s="37"/>
      <c r="J8" s="38"/>
      <c r="K8" s="43"/>
      <c r="L8" s="54"/>
      <c r="M8" s="54"/>
      <c r="N8" s="54"/>
      <c r="O8" s="54"/>
      <c r="P8" s="63"/>
      <c r="Q8" s="43"/>
      <c r="R8" s="43"/>
      <c r="S8" s="43"/>
      <c r="T8" s="45"/>
      <c r="U8" s="36"/>
      <c r="V8" s="36"/>
      <c r="W8" s="36"/>
      <c r="X8" s="36"/>
      <c r="Y8" s="36"/>
      <c r="Z8" s="36"/>
      <c r="AA8" s="36"/>
      <c r="AB8" s="36"/>
    </row>
    <row r="9">
      <c r="A9" s="43"/>
      <c r="B9" s="64"/>
      <c r="C9" s="37"/>
      <c r="H9" s="65"/>
      <c r="I9" s="37"/>
      <c r="J9" s="38"/>
      <c r="K9" s="66"/>
      <c r="L9" s="67" t="s">
        <v>59</v>
      </c>
      <c r="M9" s="43"/>
      <c r="N9" s="43"/>
      <c r="O9" s="43"/>
      <c r="P9" s="68" t="s">
        <v>346</v>
      </c>
      <c r="T9" s="65"/>
      <c r="U9" s="36"/>
      <c r="V9" s="36"/>
      <c r="W9" s="36"/>
      <c r="X9" s="36"/>
      <c r="Y9" s="36"/>
      <c r="Z9" s="36"/>
      <c r="AA9" s="36"/>
      <c r="AB9" s="36"/>
    </row>
    <row r="10">
      <c r="A10" s="43"/>
      <c r="B10" s="64"/>
      <c r="C10" s="37"/>
      <c r="H10" s="65"/>
      <c r="I10" s="37"/>
      <c r="J10" s="38"/>
      <c r="K10" s="66"/>
      <c r="L10" s="69" t="s">
        <v>61</v>
      </c>
      <c r="M10" s="69" t="s">
        <v>62</v>
      </c>
      <c r="N10" s="70" t="s">
        <v>63</v>
      </c>
      <c r="O10" s="18"/>
      <c r="P10" s="71"/>
      <c r="T10" s="65"/>
      <c r="U10" s="36"/>
      <c r="V10" s="36"/>
      <c r="W10" s="36"/>
      <c r="X10" s="36"/>
      <c r="Y10" s="36"/>
      <c r="Z10" s="36"/>
      <c r="AA10" s="36"/>
      <c r="AB10" s="36"/>
    </row>
    <row customHeight="1" ht="30.0" r="11">
      <c r="A11" s="43"/>
      <c r="B11" s="72"/>
      <c r="C11" s="73"/>
      <c r="D11" s="74"/>
      <c r="E11" s="74"/>
      <c r="F11" s="74"/>
      <c r="G11" s="74"/>
      <c r="H11" s="75"/>
      <c r="I11" s="39"/>
      <c r="J11" s="41"/>
      <c r="K11" s="66"/>
      <c r="L11" s="76" t="s">
        <v>347</v>
      </c>
      <c r="M11" s="76" t="s">
        <v>132</v>
      </c>
      <c r="N11" s="77" t="s">
        <v>348</v>
      </c>
      <c r="O11" s="34"/>
      <c r="P11" s="71"/>
      <c r="T11" s="65"/>
      <c r="U11" s="36"/>
      <c r="V11" s="36"/>
      <c r="W11" s="36"/>
      <c r="X11" s="36"/>
      <c r="Y11" s="36"/>
      <c r="Z11" s="36"/>
      <c r="AA11" s="36"/>
      <c r="AB11" s="36"/>
    </row>
    <row r="12">
      <c r="A12" s="43"/>
      <c r="B12" s="78" t="s">
        <v>64</v>
      </c>
      <c r="C12" s="79" t="s">
        <v>349</v>
      </c>
      <c r="D12" s="61"/>
      <c r="E12" s="61"/>
      <c r="F12" s="61"/>
      <c r="G12" s="61"/>
      <c r="H12" s="62"/>
      <c r="I12" s="80" t="s">
        <v>65</v>
      </c>
      <c r="J12" s="81"/>
      <c r="K12" s="66"/>
      <c r="L12" s="82"/>
      <c r="M12" s="82"/>
      <c r="N12" s="71"/>
      <c r="O12" s="38"/>
      <c r="P12" s="71"/>
      <c r="T12" s="65"/>
      <c r="U12" s="36"/>
      <c r="V12" s="36"/>
      <c r="W12" s="36"/>
      <c r="X12" s="36"/>
      <c r="Y12" s="36"/>
      <c r="Z12" s="36"/>
      <c r="AA12" s="36"/>
      <c r="AB12" s="36"/>
    </row>
    <row r="13">
      <c r="A13" s="43"/>
      <c r="B13" s="83"/>
      <c r="C13" s="37"/>
      <c r="H13" s="65"/>
      <c r="I13" s="84" t="s">
        <v>350</v>
      </c>
      <c r="J13" s="85"/>
      <c r="K13" s="66"/>
      <c r="L13" s="82"/>
      <c r="M13" s="82"/>
      <c r="N13" s="71"/>
      <c r="O13" s="38"/>
      <c r="P13" s="71"/>
      <c r="T13" s="65"/>
      <c r="U13" s="36"/>
      <c r="V13" s="36"/>
      <c r="W13" s="36"/>
      <c r="X13" s="36"/>
      <c r="Y13" s="36"/>
      <c r="Z13" s="36"/>
      <c r="AA13" s="36"/>
      <c r="AB13" s="36"/>
    </row>
    <row customHeight="1" ht="30.0" r="14">
      <c r="A14" s="43"/>
      <c r="B14" s="83"/>
      <c r="C14" s="37"/>
      <c r="H14" s="65"/>
      <c r="I14" s="71"/>
      <c r="J14" s="65"/>
      <c r="K14" s="66"/>
      <c r="L14" s="86"/>
      <c r="M14" s="86"/>
      <c r="N14" s="87"/>
      <c r="O14" s="88"/>
      <c r="P14" s="87"/>
      <c r="Q14" s="74"/>
      <c r="R14" s="74"/>
      <c r="S14" s="74"/>
      <c r="T14" s="75"/>
      <c r="U14" s="36"/>
      <c r="V14" s="36"/>
      <c r="W14" s="36"/>
      <c r="X14" s="36"/>
      <c r="Y14" s="36"/>
      <c r="Z14" s="36"/>
      <c r="AA14" s="36"/>
      <c r="AB14" s="36"/>
    </row>
    <row r="15">
      <c r="A15" s="43"/>
      <c r="B15" s="89"/>
      <c r="C15" s="73"/>
      <c r="D15" s="74"/>
      <c r="E15" s="74"/>
      <c r="F15" s="74"/>
      <c r="G15" s="74"/>
      <c r="H15" s="75"/>
      <c r="I15" s="71"/>
      <c r="J15" s="65"/>
      <c r="K15" s="43"/>
      <c r="L15" s="90" t="s">
        <v>67</v>
      </c>
      <c r="M15" s="91"/>
      <c r="N15" s="91"/>
      <c r="O15" s="92"/>
      <c r="P15" s="90" t="s">
        <v>68</v>
      </c>
      <c r="Q15" s="91"/>
      <c r="R15" s="91"/>
      <c r="S15" s="91"/>
      <c r="T15" s="92"/>
      <c r="U15" s="36"/>
      <c r="V15" s="36"/>
      <c r="W15" s="36"/>
      <c r="X15" s="36"/>
      <c r="Y15" s="36"/>
      <c r="Z15" s="36"/>
      <c r="AA15" s="36"/>
      <c r="AB15" s="36"/>
    </row>
    <row r="16">
      <c r="A16" s="43"/>
      <c r="B16" s="78" t="s">
        <v>69</v>
      </c>
      <c r="C16" s="79" t="s">
        <v>351</v>
      </c>
      <c r="D16" s="61"/>
      <c r="E16" s="61"/>
      <c r="F16" s="61"/>
      <c r="G16" s="61"/>
      <c r="H16" s="62"/>
      <c r="I16" s="71"/>
      <c r="J16" s="65"/>
      <c r="K16" s="43"/>
      <c r="L16" s="77" t="s">
        <v>352</v>
      </c>
      <c r="M16" s="33"/>
      <c r="N16" s="33"/>
      <c r="O16" s="85"/>
      <c r="P16" s="77" t="s">
        <v>353</v>
      </c>
      <c r="Q16" s="33"/>
      <c r="R16" s="33"/>
      <c r="S16" s="33"/>
      <c r="T16" s="85"/>
      <c r="U16" s="36"/>
      <c r="V16" s="36"/>
      <c r="W16" s="36"/>
      <c r="X16" s="36"/>
      <c r="Y16" s="36"/>
      <c r="Z16" s="36"/>
      <c r="AA16" s="36"/>
      <c r="AB16" s="36"/>
    </row>
    <row r="17">
      <c r="A17" s="43"/>
      <c r="B17" s="83"/>
      <c r="C17" s="37"/>
      <c r="H17" s="65"/>
      <c r="I17" s="71"/>
      <c r="J17" s="65"/>
      <c r="K17" s="43"/>
      <c r="L17" s="71"/>
      <c r="O17" s="65"/>
      <c r="P17" s="71"/>
      <c r="T17" s="65"/>
      <c r="U17" s="36"/>
      <c r="V17" s="36"/>
      <c r="W17" s="36"/>
      <c r="X17" s="36"/>
      <c r="Y17" s="36"/>
      <c r="Z17" s="36"/>
      <c r="AA17" s="36"/>
      <c r="AB17" s="36"/>
    </row>
    <row r="18">
      <c r="A18" s="43"/>
      <c r="B18" s="83"/>
      <c r="C18" s="37"/>
      <c r="H18" s="65"/>
      <c r="I18" s="71"/>
      <c r="J18" s="65"/>
      <c r="K18" s="43"/>
      <c r="L18" s="71"/>
      <c r="O18" s="65"/>
      <c r="P18" s="71"/>
      <c r="T18" s="65"/>
      <c r="U18" s="36"/>
      <c r="V18" s="36"/>
      <c r="W18" s="36"/>
      <c r="X18" s="36"/>
      <c r="Y18" s="36"/>
      <c r="Z18" s="36"/>
      <c r="AA18" s="36"/>
      <c r="AB18" s="36"/>
    </row>
    <row r="19">
      <c r="A19" s="43"/>
      <c r="B19" s="83"/>
      <c r="C19" s="37"/>
      <c r="H19" s="65"/>
      <c r="I19" s="71"/>
      <c r="J19" s="65"/>
      <c r="K19" s="43"/>
      <c r="L19" s="71"/>
      <c r="O19" s="65"/>
      <c r="P19" s="71"/>
      <c r="T19" s="65"/>
      <c r="U19" s="36"/>
      <c r="V19" s="36"/>
      <c r="W19" s="36"/>
      <c r="X19" s="36"/>
      <c r="Y19" s="36"/>
      <c r="Z19" s="36"/>
      <c r="AA19" s="36"/>
      <c r="AB19" s="36"/>
    </row>
    <row customHeight="1" ht="30.0" r="20">
      <c r="A20" s="43"/>
      <c r="B20" s="89"/>
      <c r="C20" s="73"/>
      <c r="D20" s="74"/>
      <c r="E20" s="74"/>
      <c r="F20" s="74"/>
      <c r="G20" s="74"/>
      <c r="H20" s="75"/>
      <c r="I20" s="71"/>
      <c r="J20" s="65"/>
      <c r="K20" s="43"/>
      <c r="L20" s="71"/>
      <c r="O20" s="65"/>
      <c r="P20" s="71"/>
      <c r="T20" s="65"/>
      <c r="U20" s="36"/>
      <c r="V20" s="36"/>
      <c r="W20" s="36"/>
      <c r="X20" s="36"/>
      <c r="Y20" s="36"/>
      <c r="Z20" s="36"/>
      <c r="AA20" s="36"/>
      <c r="AB20" s="36"/>
    </row>
    <row customHeight="1" ht="15.75" r="21">
      <c r="A21" s="43"/>
      <c r="B21" s="93" t="s">
        <v>70</v>
      </c>
      <c r="C21" s="94"/>
      <c r="D21" s="94"/>
      <c r="E21" s="94"/>
      <c r="F21" s="95"/>
      <c r="G21" s="96"/>
      <c r="H21" s="97"/>
      <c r="I21" s="71"/>
      <c r="J21" s="65"/>
      <c r="K21" s="43"/>
      <c r="L21" s="71"/>
      <c r="O21" s="65"/>
      <c r="P21" s="71"/>
      <c r="T21" s="65"/>
      <c r="U21" s="36"/>
      <c r="V21" s="36"/>
      <c r="W21" s="36"/>
      <c r="X21" s="36"/>
      <c r="Y21" s="36"/>
      <c r="Z21" s="36"/>
      <c r="AA21" s="36"/>
      <c r="AB21" s="36"/>
    </row>
    <row customHeight="1" ht="15.75" r="22">
      <c r="A22" s="43"/>
      <c r="B22" s="98" t="s">
        <v>71</v>
      </c>
      <c r="C22" s="99" t="s">
        <v>72</v>
      </c>
      <c r="D22" s="8"/>
      <c r="E22" s="8"/>
      <c r="F22" s="8"/>
      <c r="G22" s="8"/>
      <c r="H22" s="100"/>
      <c r="I22" s="71"/>
      <c r="J22" s="65"/>
      <c r="K22" s="43"/>
      <c r="L22" s="71"/>
      <c r="O22" s="65"/>
      <c r="P22" s="71"/>
      <c r="T22" s="65"/>
      <c r="U22" s="36"/>
      <c r="V22" s="36"/>
      <c r="W22" s="36"/>
      <c r="X22" s="36"/>
      <c r="Y22" s="36"/>
      <c r="Z22" s="36"/>
      <c r="AA22" s="36"/>
      <c r="AB22" s="36"/>
    </row>
    <row customHeight="1" ht="15.75" r="23">
      <c r="A23" s="43"/>
      <c r="B23" s="101"/>
      <c r="C23" s="33"/>
      <c r="D23" s="33"/>
      <c r="E23" s="34"/>
      <c r="F23" s="102" t="s">
        <v>73</v>
      </c>
      <c r="G23" s="8"/>
      <c r="H23" s="100"/>
      <c r="I23" s="71"/>
      <c r="J23" s="65"/>
      <c r="K23" s="43"/>
      <c r="L23" s="71"/>
      <c r="O23" s="65"/>
      <c r="P23" s="71"/>
      <c r="T23" s="65"/>
      <c r="U23" s="36"/>
      <c r="V23" s="36"/>
      <c r="W23" s="36"/>
      <c r="X23" s="36"/>
      <c r="Y23" s="36"/>
      <c r="Z23" s="36"/>
      <c r="AA23" s="36"/>
      <c r="AB23" s="36"/>
    </row>
    <row customHeight="1" ht="30.0" r="24">
      <c r="A24" s="43"/>
      <c r="B24" s="71"/>
      <c r="E24" s="38"/>
      <c r="F24" s="103" t="s">
        <v>354</v>
      </c>
      <c r="G24" s="33"/>
      <c r="H24" s="85"/>
      <c r="I24" s="71"/>
      <c r="J24" s="65"/>
      <c r="K24" s="43"/>
      <c r="L24" s="71"/>
      <c r="O24" s="65"/>
      <c r="P24" s="71"/>
      <c r="T24" s="65"/>
      <c r="U24" s="36"/>
      <c r="V24" s="36"/>
      <c r="W24" s="36"/>
      <c r="X24" s="36"/>
      <c r="Y24" s="36"/>
      <c r="Z24" s="36"/>
      <c r="AA24" s="36"/>
      <c r="AB24" s="36"/>
    </row>
    <row customHeight="1" ht="15.75" r="25">
      <c r="A25" s="43"/>
      <c r="B25" s="71"/>
      <c r="E25" s="38"/>
      <c r="F25" s="37"/>
      <c r="H25" s="65"/>
      <c r="I25" s="71"/>
      <c r="J25" s="65"/>
      <c r="K25" s="43"/>
      <c r="L25" s="71"/>
      <c r="O25" s="65"/>
      <c r="P25" s="71"/>
      <c r="T25" s="65"/>
      <c r="U25" s="36"/>
      <c r="V25" s="36"/>
      <c r="W25" s="36"/>
      <c r="X25" s="36"/>
      <c r="Y25" s="36"/>
      <c r="Z25" s="36"/>
      <c r="AA25" s="36"/>
      <c r="AB25" s="36"/>
    </row>
    <row customHeight="1" ht="15.75" r="26">
      <c r="A26" s="43"/>
      <c r="B26" s="71"/>
      <c r="E26" s="38"/>
      <c r="F26" s="37"/>
      <c r="H26" s="65"/>
      <c r="I26" s="71"/>
      <c r="J26" s="65"/>
      <c r="K26" s="43"/>
      <c r="L26" s="71"/>
      <c r="O26" s="65"/>
      <c r="P26" s="71"/>
      <c r="T26" s="65"/>
      <c r="U26" s="36"/>
      <c r="V26" s="36"/>
      <c r="W26" s="36"/>
      <c r="X26" s="36"/>
      <c r="Y26" s="36"/>
      <c r="Z26" s="36"/>
      <c r="AA26" s="36"/>
      <c r="AB26" s="36"/>
    </row>
    <row customHeight="1" ht="15.75" r="27">
      <c r="A27" s="43"/>
      <c r="B27" s="71"/>
      <c r="E27" s="38"/>
      <c r="F27" s="37"/>
      <c r="H27" s="65"/>
      <c r="I27" s="71"/>
      <c r="J27" s="65"/>
      <c r="K27" s="43"/>
      <c r="L27" s="87"/>
      <c r="M27" s="74"/>
      <c r="N27" s="74"/>
      <c r="O27" s="75"/>
      <c r="P27" s="87"/>
      <c r="Q27" s="74"/>
      <c r="R27" s="74"/>
      <c r="S27" s="74"/>
      <c r="T27" s="75"/>
      <c r="U27" s="36"/>
      <c r="V27" s="36"/>
      <c r="W27" s="36"/>
      <c r="X27" s="36"/>
      <c r="Y27" s="36"/>
      <c r="Z27" s="36"/>
      <c r="AA27" s="36"/>
      <c r="AB27" s="36"/>
    </row>
    <row customHeight="1" ht="15.75" r="28">
      <c r="A28" s="43"/>
      <c r="B28" s="71"/>
      <c r="E28" s="38"/>
      <c r="F28" s="37"/>
      <c r="H28" s="65"/>
      <c r="I28" s="71"/>
      <c r="J28" s="65"/>
      <c r="K28" s="43"/>
      <c r="L28" s="90" t="s">
        <v>74</v>
      </c>
      <c r="M28" s="91"/>
      <c r="N28" s="91"/>
      <c r="O28" s="92"/>
      <c r="P28" s="90" t="s">
        <v>75</v>
      </c>
      <c r="Q28" s="91"/>
      <c r="R28" s="91"/>
      <c r="S28" s="91"/>
      <c r="T28" s="92"/>
      <c r="U28" s="36"/>
      <c r="V28" s="36"/>
      <c r="W28" s="36"/>
      <c r="X28" s="36"/>
      <c r="Y28" s="36"/>
      <c r="Z28" s="36"/>
      <c r="AA28" s="36"/>
      <c r="AB28" s="36"/>
    </row>
    <row customHeight="1" ht="15.75" r="29">
      <c r="A29" s="43"/>
      <c r="B29" s="71"/>
      <c r="E29" s="38"/>
      <c r="F29" s="37"/>
      <c r="H29" s="65"/>
      <c r="I29" s="87"/>
      <c r="J29" s="75"/>
      <c r="K29" s="43"/>
      <c r="L29" s="63"/>
      <c r="M29" s="104" t="s">
        <v>355</v>
      </c>
      <c r="N29" s="33"/>
      <c r="O29" s="85"/>
      <c r="P29" s="161" t="str">
        <f>=HYPERLINK("https://www.sandre.eaufrance.fr/atlas/srv/fre/catalog.search%23/metadata/59057026-b40c-4cf9-9e3e-7296e0aa1a78", "Catalogue de données du Sandre")</f>
      </c>
      <c r="Q29" s="8"/>
      <c r="R29" s="18"/>
      <c r="S29" s="127" t="inlineStr">
        <is>
          <t/>
        </is>
      </c>
      <c r="T29" s="100"/>
      <c r="U29" s="36"/>
      <c r="V29" s="36"/>
      <c r="W29" s="36"/>
      <c r="X29" s="36"/>
      <c r="Y29" s="36"/>
      <c r="Z29" s="36"/>
      <c r="AA29" s="36"/>
      <c r="AB29" s="36"/>
    </row>
    <row customHeight="1" ht="15.0" r="30">
      <c r="A30" s="43"/>
      <c r="B30" s="71"/>
      <c r="E30" s="38"/>
      <c r="F30" s="37"/>
      <c r="H30" s="65"/>
      <c r="I30" s="107" t="s">
        <v>78</v>
      </c>
      <c r="J30" s="97"/>
      <c r="K30" s="43"/>
      <c r="L30" s="63"/>
      <c r="M30" s="37"/>
      <c r="O30" s="65"/>
      <c r="P30" s="105"/>
      <c r="Q30" s="8"/>
      <c r="R30" s="18"/>
      <c r="S30" s="106"/>
      <c r="T30" s="100"/>
      <c r="U30" s="36"/>
      <c r="V30" s="36"/>
      <c r="W30" s="36"/>
      <c r="X30" s="36"/>
      <c r="Y30" s="36"/>
      <c r="Z30" s="36"/>
      <c r="AA30" s="36"/>
      <c r="AB30" s="36"/>
    </row>
    <row customHeight="1" ht="15.75" r="31">
      <c r="A31" s="43"/>
      <c r="B31" s="71"/>
      <c r="E31" s="38"/>
      <c r="F31" s="37"/>
      <c r="H31" s="65"/>
      <c r="I31" s="84" t="s">
        <v>358</v>
      </c>
      <c r="J31" s="85"/>
      <c r="K31" s="43"/>
      <c r="L31" s="63"/>
      <c r="M31" s="37"/>
      <c r="O31" s="65"/>
      <c r="P31" s="105"/>
      <c r="Q31" s="8"/>
      <c r="R31" s="18"/>
      <c r="S31" s="106"/>
      <c r="T31" s="100"/>
      <c r="U31" s="36"/>
      <c r="V31" s="36"/>
      <c r="W31" s="36"/>
      <c r="X31" s="36"/>
      <c r="Y31" s="36"/>
      <c r="Z31" s="36"/>
      <c r="AA31" s="36"/>
      <c r="AB31" s="36"/>
    </row>
    <row customHeight="1" ht="15.75" r="32">
      <c r="A32" s="43"/>
      <c r="B32" s="71"/>
      <c r="E32" s="38"/>
      <c r="F32" s="37"/>
      <c r="H32" s="65"/>
      <c r="I32" s="71"/>
      <c r="J32" s="65"/>
      <c r="K32" s="43"/>
      <c r="L32" s="63"/>
      <c r="M32" s="37"/>
      <c r="O32" s="65"/>
      <c r="P32" s="105"/>
      <c r="Q32" s="8"/>
      <c r="R32" s="18"/>
      <c r="S32" s="106"/>
      <c r="T32" s="100"/>
      <c r="U32" s="36"/>
      <c r="V32" s="36"/>
      <c r="W32" s="36"/>
      <c r="X32" s="36"/>
      <c r="Y32" s="36"/>
      <c r="Z32" s="36"/>
      <c r="AA32" s="36"/>
      <c r="AB32" s="36"/>
    </row>
    <row customHeight="1" ht="15.75" r="33">
      <c r="A33" s="43"/>
      <c r="B33" s="71"/>
      <c r="E33" s="38"/>
      <c r="F33" s="37"/>
      <c r="H33" s="65"/>
      <c r="I33" s="71"/>
      <c r="J33" s="65"/>
      <c r="K33" s="43"/>
      <c r="L33" s="63"/>
      <c r="M33" s="37"/>
      <c r="O33" s="65"/>
      <c r="P33" s="105"/>
      <c r="Q33" s="8"/>
      <c r="R33" s="18"/>
      <c r="S33" s="106"/>
      <c r="T33" s="100"/>
      <c r="U33" s="36"/>
      <c r="V33" s="36"/>
      <c r="W33" s="36"/>
      <c r="X33" s="36"/>
      <c r="Y33" s="36"/>
      <c r="Z33" s="36"/>
      <c r="AA33" s="36"/>
      <c r="AB33" s="36"/>
    </row>
    <row customHeight="1" ht="15.75" r="34">
      <c r="A34" s="43"/>
      <c r="B34" s="71"/>
      <c r="E34" s="38"/>
      <c r="F34" s="37"/>
      <c r="H34" s="65"/>
      <c r="I34" s="71"/>
      <c r="J34" s="65"/>
      <c r="K34" s="43"/>
      <c r="L34" s="63"/>
      <c r="M34" s="37"/>
      <c r="O34" s="65"/>
      <c r="P34" s="105"/>
      <c r="Q34" s="8"/>
      <c r="R34" s="18"/>
      <c r="S34" s="106"/>
      <c r="T34" s="100"/>
      <c r="U34" s="36"/>
      <c r="V34" s="36"/>
      <c r="W34" s="36"/>
      <c r="X34" s="36"/>
      <c r="Y34" s="36"/>
      <c r="Z34" s="36"/>
      <c r="AA34" s="36"/>
      <c r="AB34" s="36"/>
    </row>
    <row customHeight="1" ht="15.75" r="35">
      <c r="A35" s="43"/>
      <c r="B35" s="87"/>
      <c r="C35" s="74"/>
      <c r="D35" s="74"/>
      <c r="E35" s="88"/>
      <c r="F35" s="73"/>
      <c r="G35" s="74"/>
      <c r="H35" s="75"/>
      <c r="I35" s="71"/>
      <c r="J35" s="65"/>
      <c r="K35" s="43"/>
      <c r="L35" s="63"/>
      <c r="M35" s="37"/>
      <c r="O35" s="65"/>
      <c r="P35" s="105"/>
      <c r="Q35" s="8"/>
      <c r="R35" s="18"/>
      <c r="S35" s="106"/>
      <c r="T35" s="100"/>
      <c r="U35" s="36"/>
      <c r="V35" s="36"/>
      <c r="W35" s="36"/>
      <c r="X35" s="36"/>
      <c r="Y35" s="36"/>
      <c r="Z35" s="36"/>
      <c r="AA35" s="36"/>
      <c r="AB35" s="36"/>
    </row>
    <row customHeight="1" ht="15.75" r="36">
      <c r="A36" s="43"/>
      <c r="B36" s="93" t="s">
        <v>79</v>
      </c>
      <c r="C36" s="94"/>
      <c r="D36" s="94"/>
      <c r="E36" s="95"/>
      <c r="F36" s="108"/>
      <c r="G36" s="108"/>
      <c r="H36" s="108"/>
      <c r="I36" s="71"/>
      <c r="J36" s="65"/>
      <c r="K36" s="43"/>
      <c r="L36" s="63"/>
      <c r="M36" s="37"/>
      <c r="O36" s="65"/>
      <c r="P36" s="105"/>
      <c r="Q36" s="8"/>
      <c r="R36" s="18"/>
      <c r="S36" s="106"/>
      <c r="T36" s="100"/>
      <c r="U36" s="36"/>
      <c r="V36" s="36"/>
      <c r="W36" s="36"/>
      <c r="X36" s="36"/>
      <c r="Y36" s="36"/>
      <c r="Z36" s="36"/>
      <c r="AA36" s="36"/>
      <c r="AB36" s="36"/>
    </row>
    <row customHeight="1" ht="15.75" r="37">
      <c r="A37" s="43"/>
      <c r="B37" s="83"/>
      <c r="C37" s="109" t="s">
        <v>80</v>
      </c>
      <c r="D37" s="109" t="s">
        <v>81</v>
      </c>
      <c r="E37" s="109" t="s">
        <v>82</v>
      </c>
      <c r="F37" s="109" t="s">
        <v>83</v>
      </c>
      <c r="G37" s="109" t="s">
        <v>82</v>
      </c>
      <c r="H37" s="109" t="s">
        <v>80</v>
      </c>
      <c r="I37" s="71"/>
      <c r="J37" s="65"/>
      <c r="K37" s="43"/>
      <c r="L37" s="63"/>
      <c r="M37" s="37"/>
      <c r="O37" s="65"/>
      <c r="P37" s="105"/>
      <c r="Q37" s="8"/>
      <c r="R37" s="18"/>
      <c r="S37" s="106"/>
      <c r="T37" s="100"/>
      <c r="U37" s="36"/>
      <c r="V37" s="36"/>
      <c r="W37" s="36"/>
      <c r="X37" s="36"/>
      <c r="Y37" s="36"/>
      <c r="Z37" s="36"/>
      <c r="AA37" s="36"/>
      <c r="AB37" s="36"/>
    </row>
    <row customHeight="1" ht="12.75" r="38">
      <c r="A38" s="43"/>
      <c r="B38" s="154" t="s">
        <v>359</v>
      </c>
      <c r="C38" s="111"/>
      <c r="D38" s="111"/>
      <c r="E38" s="111"/>
      <c r="F38" s="111"/>
      <c r="G38" s="111" t="s">
        <v>85</v>
      </c>
      <c r="H38" s="111" t="s">
        <v>85</v>
      </c>
      <c r="I38" s="71"/>
      <c r="J38" s="65"/>
      <c r="K38" s="43"/>
      <c r="L38" s="63"/>
      <c r="M38" s="37"/>
      <c r="O38" s="65"/>
      <c r="P38" s="105"/>
      <c r="Q38" s="8"/>
      <c r="R38" s="18"/>
      <c r="S38" s="106"/>
      <c r="T38" s="100"/>
      <c r="U38" s="36"/>
      <c r="V38" s="36"/>
      <c r="W38" s="36"/>
      <c r="X38" s="36"/>
      <c r="Y38" s="36"/>
      <c r="Z38" s="36"/>
      <c r="AA38" s="36"/>
      <c r="AB38" s="36"/>
    </row>
    <row customHeight="1" ht="12.75" r="39">
      <c r="A39" s="43"/>
      <c r="B39" s="154" t="s">
        <v>360</v>
      </c>
      <c r="C39" s="112" t="s">
        <v>85</v>
      </c>
      <c r="D39" s="112" t="s">
        <v>85</v>
      </c>
      <c r="E39" s="112" t="s">
        <v>85</v>
      </c>
      <c r="F39" s="112" t="s">
        <v>85</v>
      </c>
      <c r="G39" s="112" t="s">
        <v>85</v>
      </c>
      <c r="H39" s="112" t="s">
        <v>85</v>
      </c>
      <c r="I39" s="71"/>
      <c r="J39" s="65"/>
      <c r="K39" s="43"/>
      <c r="L39" s="63"/>
      <c r="M39" s="37"/>
      <c r="O39" s="65"/>
      <c r="P39" s="105"/>
      <c r="Q39" s="8"/>
      <c r="R39" s="18"/>
      <c r="S39" s="106"/>
      <c r="T39" s="100"/>
      <c r="U39" s="36"/>
      <c r="V39" s="36"/>
      <c r="W39" s="36"/>
      <c r="X39" s="36"/>
      <c r="Y39" s="36"/>
      <c r="Z39" s="36"/>
      <c r="AA39" s="36"/>
      <c r="AB39" s="36"/>
    </row>
    <row customHeight="1" ht="12.75" r="40">
      <c r="A40" s="43"/>
      <c r="B40" s="110"/>
      <c r="C40" s="112"/>
      <c r="D40" s="112"/>
      <c r="E40" s="112"/>
      <c r="F40" s="112"/>
      <c r="G40" s="112"/>
      <c r="H40" s="112"/>
      <c r="I40" s="71"/>
      <c r="J40" s="65"/>
      <c r="K40" s="43"/>
      <c r="L40" s="63"/>
      <c r="M40" s="37"/>
      <c r="O40" s="65"/>
      <c r="P40" s="105"/>
      <c r="Q40" s="8"/>
      <c r="R40" s="18"/>
      <c r="S40" s="106"/>
      <c r="T40" s="100"/>
      <c r="U40" s="36"/>
      <c r="V40" s="36"/>
      <c r="W40" s="36"/>
      <c r="X40" s="36"/>
      <c r="Y40" s="36"/>
      <c r="Z40" s="36"/>
      <c r="AA40" s="36"/>
      <c r="AB40" s="36"/>
    </row>
    <row customHeight="1" ht="15.75" r="41">
      <c r="A41" s="43"/>
      <c r="B41" s="83"/>
      <c r="C41" s="109" t="s">
        <v>80</v>
      </c>
      <c r="D41" s="109" t="s">
        <v>83</v>
      </c>
      <c r="E41" s="109" t="s">
        <v>88</v>
      </c>
      <c r="F41" s="109" t="s">
        <v>89</v>
      </c>
      <c r="G41" s="109" t="s">
        <v>90</v>
      </c>
      <c r="H41" s="109" t="s">
        <v>91</v>
      </c>
      <c r="I41" s="71"/>
      <c r="J41" s="65"/>
      <c r="K41" s="43"/>
      <c r="L41" s="63"/>
      <c r="M41" s="37"/>
      <c r="O41" s="65"/>
      <c r="P41" s="105"/>
      <c r="Q41" s="8"/>
      <c r="R41" s="18"/>
      <c r="S41" s="106"/>
      <c r="T41" s="100"/>
      <c r="U41" s="36"/>
      <c r="V41" s="36"/>
      <c r="W41" s="36"/>
      <c r="X41" s="36"/>
      <c r="Y41" s="36"/>
      <c r="Z41" s="36"/>
      <c r="AA41" s="36"/>
      <c r="AB41" s="36"/>
    </row>
    <row customHeight="1" ht="12.75" r="42">
      <c r="A42" s="43"/>
      <c r="B42" s="154" t="s">
        <v>359</v>
      </c>
      <c r="C42" s="111" t="s">
        <v>85</v>
      </c>
      <c r="D42" s="111" t="s">
        <v>85</v>
      </c>
      <c r="E42" s="111" t="s">
        <v>85</v>
      </c>
      <c r="F42" s="111"/>
      <c r="G42" s="111"/>
      <c r="H42" s="111"/>
      <c r="I42" s="71"/>
      <c r="J42" s="65"/>
      <c r="K42" s="43"/>
      <c r="L42" s="63"/>
      <c r="M42" s="39"/>
      <c r="N42" s="40"/>
      <c r="O42" s="113"/>
      <c r="P42" s="114"/>
      <c r="Q42" s="115"/>
      <c r="R42" s="116"/>
      <c r="S42" s="117"/>
      <c r="T42" s="118"/>
      <c r="U42" s="36"/>
      <c r="V42" s="36"/>
      <c r="W42" s="36"/>
      <c r="X42" s="36"/>
      <c r="Y42" s="36"/>
      <c r="Z42" s="36"/>
      <c r="AA42" s="36"/>
      <c r="AB42" s="36"/>
    </row>
    <row customHeight="1" ht="12.75" r="43">
      <c r="A43" s="43"/>
      <c r="B43" s="154" t="s">
        <v>360</v>
      </c>
      <c r="C43" s="111" t="s">
        <v>85</v>
      </c>
      <c r="D43" s="111" t="s">
        <v>85</v>
      </c>
      <c r="E43" s="111" t="s">
        <v>85</v>
      </c>
      <c r="F43" s="111" t="s">
        <v>85</v>
      </c>
      <c r="G43" s="111" t="s">
        <v>85</v>
      </c>
      <c r="H43" s="111" t="s">
        <v>85</v>
      </c>
      <c r="I43" s="71"/>
      <c r="J43" s="65"/>
      <c r="K43" s="43"/>
      <c r="L43" s="90" t="s">
        <v>92</v>
      </c>
      <c r="M43" s="91"/>
      <c r="N43" s="91"/>
      <c r="O43" s="91"/>
      <c r="P43" s="43"/>
      <c r="Q43" s="43"/>
      <c r="R43" s="43"/>
      <c r="S43" s="43"/>
      <c r="T43" s="66"/>
      <c r="U43" s="36"/>
      <c r="V43" s="36"/>
      <c r="W43" s="36"/>
      <c r="X43" s="36"/>
      <c r="Y43" s="36"/>
      <c r="Z43" s="36"/>
      <c r="AA43" s="36"/>
      <c r="AB43" s="36"/>
    </row>
    <row customHeight="1" ht="12.75" r="44">
      <c r="A44" s="43"/>
      <c r="B44" s="110"/>
      <c r="C44" s="112"/>
      <c r="D44" s="112"/>
      <c r="E44" s="112"/>
      <c r="F44" s="112"/>
      <c r="G44" s="112"/>
      <c r="H44" s="112"/>
      <c r="I44" s="71"/>
      <c r="J44" s="65"/>
      <c r="K44" s="43"/>
      <c r="L44" s="77" t="s">
        <v>117</v>
      </c>
      <c r="M44" s="33"/>
      <c r="N44" s="33"/>
      <c r="O44" s="33"/>
      <c r="P44" s="33"/>
      <c r="Q44" s="33"/>
      <c r="R44" s="33"/>
      <c r="S44" s="33"/>
      <c r="T44" s="85"/>
      <c r="U44" s="36"/>
      <c r="V44" s="36"/>
      <c r="W44" s="36"/>
      <c r="X44" s="36"/>
      <c r="Y44" s="36"/>
      <c r="Z44" s="36"/>
      <c r="AA44" s="36"/>
      <c r="AB44" s="36"/>
    </row>
    <row customHeight="1" ht="15.75" r="45">
      <c r="A45" s="43"/>
      <c r="B45" s="119" t="s">
        <v>361</v>
      </c>
      <c r="C45" s="33"/>
      <c r="D45" s="33"/>
      <c r="E45" s="33"/>
      <c r="F45" s="33"/>
      <c r="G45" s="33"/>
      <c r="H45" s="85"/>
      <c r="I45" s="71"/>
      <c r="J45" s="65"/>
      <c r="K45" s="43"/>
      <c r="L45" s="71"/>
      <c r="T45" s="65"/>
      <c r="U45" s="36"/>
      <c r="V45" s="36"/>
      <c r="W45" s="36"/>
      <c r="X45" s="36"/>
      <c r="Y45" s="36"/>
      <c r="Z45" s="36"/>
      <c r="AA45" s="36"/>
      <c r="AB45" s="36"/>
    </row>
    <row customHeight="1" ht="15.75" r="46">
      <c r="A46" s="43"/>
      <c r="B46" s="87"/>
      <c r="C46" s="74"/>
      <c r="D46" s="74"/>
      <c r="E46" s="74"/>
      <c r="F46" s="74"/>
      <c r="G46" s="74"/>
      <c r="H46" s="75"/>
      <c r="I46" s="87"/>
      <c r="J46" s="75"/>
      <c r="K46" s="43"/>
      <c r="L46" s="120"/>
      <c r="M46" s="40"/>
      <c r="N46" s="40"/>
      <c r="O46" s="40"/>
      <c r="P46" s="40"/>
      <c r="Q46" s="40"/>
      <c r="R46" s="40"/>
      <c r="S46" s="40"/>
      <c r="T46" s="113"/>
      <c r="U46" s="36"/>
      <c r="V46" s="36"/>
      <c r="W46" s="36"/>
      <c r="X46" s="36"/>
      <c r="Y46" s="36"/>
      <c r="Z46" s="36"/>
      <c r="AA46" s="36"/>
      <c r="AB46" s="36"/>
    </row>
    <row customHeight="1" ht="15.75" r="47">
      <c r="A47" s="121" t="s">
        <v>93</v>
      </c>
      <c r="B47" s="31"/>
      <c r="C47" s="159" t="str">
        <f>=HYPERLINK("https://www.ofb.gouv.fr/la-continuite-ecologique-des-cours-deau", "La continuité écologique des cours d'eau")</f>
      </c>
      <c r="D47" s="94"/>
      <c r="E47" s="94"/>
      <c r="F47" s="95"/>
      <c r="G47" s="128" t="inlineStr">
        <is>
          <t/>
        </is>
      </c>
      <c r="H47" s="94"/>
      <c r="I47" s="94"/>
      <c r="J47" s="95"/>
      <c r="K47" s="123" t="s">
        <v>93</v>
      </c>
      <c r="L47" s="18"/>
      <c r="M47" s="160" t="str">
        <f>=HYPERLINK("file://ad.intra/dfs/COMMUNS/REGIONS/IDF/DR/05_CONNAISSANCE/ROE/04_Bilans", "Bilans (serveur DR)")</f>
      </c>
      <c r="N47" s="8"/>
      <c r="O47" s="18"/>
      <c r="P47" s="124" t="inlineStr">
        <is>
          <t/>
        </is>
      </c>
      <c r="Q47" s="8"/>
      <c r="R47" s="8"/>
      <c r="S47" s="8"/>
      <c r="T47" s="18"/>
      <c r="U47" s="36"/>
      <c r="V47" s="36"/>
      <c r="W47" s="36"/>
      <c r="X47" s="36"/>
      <c r="Y47" s="36"/>
      <c r="Z47" s="36"/>
      <c r="AA47" s="36"/>
      <c r="AB47" s="36"/>
    </row>
    <row customHeight="1" ht="15.75" r="48">
      <c r="A48" s="31"/>
      <c r="B48" s="31"/>
      <c r="C48" s="160" t="str">
        <f>=HYPERLINK("https://professionnels.ofb.fr/fr/doc-dataviz/dataviz-mieux-connaitre-ouvrages-qui-jalonnent-nos-cours-deau", "Dataviz nationale")</f>
      </c>
      <c r="D48" s="8"/>
      <c r="E48" s="8"/>
      <c r="F48" s="18"/>
      <c r="G48" s="129" t="inlineStr">
        <is>
          <t/>
        </is>
      </c>
      <c r="H48" s="8"/>
      <c r="I48" s="8"/>
      <c r="J48" s="18"/>
      <c r="K48" s="31"/>
      <c r="L48" s="31"/>
      <c r="M48" s="160" t="str">
        <f>=HYPERLINK("https://professionnels.ofb.fr/fr/node/387", "La méthode ICE")</f>
      </c>
      <c r="N48" s="8"/>
      <c r="O48" s="18"/>
      <c r="P48" s="129" t="inlineStr">
        <is>
          <t/>
        </is>
      </c>
      <c r="Q48" s="8"/>
      <c r="R48" s="8"/>
      <c r="S48" s="8"/>
      <c r="T48" s="18"/>
      <c r="U48" s="36"/>
      <c r="V48" s="36"/>
      <c r="W48" s="36"/>
      <c r="X48" s="36"/>
      <c r="Y48" s="36"/>
      <c r="Z48" s="36"/>
      <c r="AA48" s="36"/>
      <c r="AB48" s="36"/>
    </row>
    <row customHeight="1" ht="15.75" r="49">
      <c r="A49" s="130">
        <v>45743.0</v>
      </c>
      <c r="B49" s="18"/>
      <c r="C49" s="124"/>
      <c r="D49" s="8"/>
      <c r="E49" s="8"/>
      <c r="F49" s="18"/>
      <c r="G49" s="124"/>
      <c r="H49" s="8"/>
      <c r="I49" s="8"/>
      <c r="J49" s="18"/>
      <c r="K49" s="31"/>
      <c r="L49" s="31"/>
      <c r="M49" s="124"/>
      <c r="N49" s="8"/>
      <c r="O49" s="18"/>
      <c r="P49" s="124"/>
      <c r="Q49" s="8"/>
      <c r="R49" s="8"/>
      <c r="S49" s="8"/>
      <c r="T49" s="18"/>
      <c r="U49" s="36"/>
      <c r="V49" s="36"/>
      <c r="W49" s="36"/>
      <c r="X49" s="36"/>
      <c r="Y49" s="36"/>
      <c r="Z49" s="36"/>
      <c r="AA49" s="36"/>
      <c r="AB49" s="36"/>
    </row>
    <row customHeight="1" ht="15.75" r="50">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row>
    <row customHeight="1" ht="15.75" r="5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row>
    <row customHeight="1" ht="15.75" r="52">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row>
    <row customHeight="1" ht="15.75" r="5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row>
    <row customHeight="1" ht="15.75" r="54">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row>
    <row customHeight="1" ht="15.75" r="5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row>
    <row customHeight="1" ht="15.75" r="56">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row>
    <row customHeight="1" ht="15.75" r="57">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row>
    <row customHeight="1" ht="15.75" r="58">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row>
    <row customHeight="1" ht="15.75" r="59">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row>
    <row customHeight="1" ht="15.75" r="60">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row>
    <row customHeight="1" ht="15.75" r="6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row>
    <row customHeight="1" ht="15.75" r="62">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row>
    <row customHeight="1" ht="15.75" r="6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row>
    <row customHeight="1" ht="15.75" r="64">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row>
    <row customHeight="1" ht="15.75" r="6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row>
    <row customHeight="1" ht="15.75" r="66">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row>
    <row customHeight="1" ht="15.75" r="67">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customHeight="1" ht="15.75" r="68">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row>
    <row customHeight="1" ht="15.75" r="69">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row>
    <row customHeight="1" ht="15.75" r="70">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row>
    <row customHeight="1" ht="15.75" r="7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row>
    <row customHeight="1" ht="15.75" r="72">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row>
    <row customHeight="1" ht="15.75" r="7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row>
    <row customHeight="1" ht="15.75" r="74">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row>
    <row customHeight="1" ht="15.75" r="7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row>
    <row customHeight="1" ht="15.75" r="76">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row>
    <row customHeight="1" ht="15.75" r="77">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row>
    <row customHeight="1" ht="15.75" r="78">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row>
    <row customHeight="1" ht="15.75" r="79">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row>
    <row customHeight="1" ht="15.75" r="80">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row>
    <row customHeight="1" ht="15.75" r="8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row>
    <row customHeight="1" ht="15.75" r="8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row>
    <row customHeight="1" ht="15.75" r="8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row>
    <row customHeight="1" ht="15.75" r="84">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row>
    <row customHeight="1" ht="15.75" r="8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row>
    <row customHeight="1" ht="15.75" r="86">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row>
    <row customHeight="1" ht="15.75" r="87">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row>
    <row customHeight="1" ht="15.75" r="88">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row>
    <row customHeight="1" ht="15.75" r="89">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row>
    <row customHeight="1" ht="15.75" r="90">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row>
    <row customHeight="1" ht="15.75" r="9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row>
    <row customHeight="1" ht="15.75" r="92">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row>
    <row customHeight="1" ht="15.75" r="9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row>
    <row customHeight="1" ht="15.75" r="94">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row>
    <row customHeight="1" ht="15.75" r="9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row>
    <row customHeight="1" ht="15.75" r="96">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row>
    <row customHeight="1" ht="15.75" r="97">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row>
    <row customHeight="1" ht="15.75" r="98">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row>
    <row customHeight="1" ht="15.75" r="99">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row>
    <row customHeight="1" ht="15.75" r="100">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row>
    <row customHeight="1" ht="15.75" r="10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row>
    <row customHeight="1" ht="15.75" r="102">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row>
    <row customHeight="1" ht="15.75" r="1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row>
    <row customHeight="1" ht="15.75" r="104">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row>
    <row customHeight="1" ht="15.75" r="10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row>
    <row customHeight="1" ht="15.75" r="106">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row>
    <row customHeight="1" ht="15.75" r="107">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row>
    <row customHeight="1" ht="15.75" r="108">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row>
    <row customHeight="1" ht="15.75" r="109">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row>
    <row customHeight="1" ht="15.75" r="110">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row>
    <row customHeight="1" ht="15.75" r="11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row>
    <row customHeight="1" ht="15.75" r="112">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row>
    <row customHeight="1" ht="15.75" r="11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row>
    <row customHeight="1" ht="15.75" r="114">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row>
    <row customHeight="1" ht="15.75" r="11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row>
    <row customHeight="1" ht="15.75" r="116">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row>
    <row customHeight="1" ht="15.75" r="117">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row>
    <row customHeight="1" ht="15.75" r="118">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row>
    <row customHeight="1" ht="15.75" r="119">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row>
    <row customHeight="1" ht="15.75" r="120">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row>
    <row customHeight="1" ht="15.75" r="12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row>
    <row customHeight="1" ht="15.75" r="122">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row>
    <row customHeight="1" ht="15.75" r="12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row>
    <row customHeight="1" ht="15.75" r="124">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row>
    <row customHeight="1" ht="15.75" r="1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row>
    <row customHeight="1" ht="15.75" r="126">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row>
    <row customHeight="1" ht="15.75" r="127">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row>
    <row customHeight="1" ht="15.75" r="128">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row>
    <row customHeight="1" ht="15.75" r="129">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row>
    <row customHeight="1" ht="15.75" r="130">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row>
    <row customHeight="1" ht="15.75" r="13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row>
    <row customHeight="1" ht="15.75" r="13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row>
    <row customHeight="1" ht="15.75" r="13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row>
    <row customHeight="1" ht="15.75" r="134">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row>
    <row customHeight="1" ht="15.75" r="13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row>
    <row customHeight="1" ht="15.75" r="136">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row>
    <row customHeight="1" ht="15.75" r="137">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row>
    <row customHeight="1" ht="15.75" r="138">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row>
    <row customHeight="1" ht="15.75" r="139">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row>
    <row customHeight="1" ht="15.75" r="140">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row>
    <row customHeight="1" ht="15.75" r="14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row>
    <row customHeight="1" ht="15.75" r="142">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row>
    <row customHeight="1" ht="15.75" r="14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row>
    <row customHeight="1" ht="15.75" r="144">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row>
    <row customHeight="1" ht="15.75" r="14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row>
    <row customHeight="1" ht="15.75" r="146">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row>
    <row customHeight="1" ht="15.75" r="147">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row>
    <row customHeight="1" ht="15.75" r="148">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row>
    <row customHeight="1" ht="15.75" r="149">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row>
    <row customHeight="1" ht="15.75" r="150">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row>
    <row customHeight="1" ht="15.75" r="15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row>
    <row customHeight="1" ht="15.75" r="152">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row>
    <row customHeight="1" ht="15.75" r="15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row>
    <row customHeight="1" ht="15.75" r="154">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row>
    <row customHeight="1" ht="15.75" r="15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row>
    <row customHeight="1" ht="15.75" r="156">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row>
    <row customHeight="1" ht="15.75" r="157">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row>
    <row customHeight="1" ht="15.75" r="158">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row>
    <row customHeight="1" ht="15.75" r="159">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row>
    <row customHeight="1" ht="15.75" r="160">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row>
    <row customHeight="1" ht="15.75" r="16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row>
    <row customHeight="1" ht="15.75" r="162">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row>
    <row customHeight="1" ht="15.75" r="16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row>
    <row customHeight="1" ht="15.75" r="164">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row>
    <row customHeight="1" ht="15.75" r="16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row>
    <row customHeight="1" ht="15.75" r="166">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row>
    <row customHeight="1" ht="15.75" r="167">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row>
    <row customHeight="1" ht="15.75" r="168">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row>
    <row customHeight="1" ht="15.75" r="169">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row>
    <row customHeight="1" ht="15.75" r="170">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row>
    <row customHeight="1" ht="15.75" r="17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row>
    <row customHeight="1" ht="15.75" r="172">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row>
    <row customHeight="1" ht="15.75" r="17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row>
    <row customHeight="1" ht="15.75" r="174">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row>
    <row customHeight="1" ht="15.75" r="17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row>
    <row customHeight="1" ht="15.75" r="176">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row>
    <row customHeight="1" ht="15.75" r="177">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row>
    <row customHeight="1" ht="15.75" r="178">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row>
    <row customHeight="1" ht="15.75" r="179">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row>
    <row customHeight="1" ht="15.75" r="180">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row>
    <row customHeight="1" ht="15.75" r="18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row>
    <row customHeight="1" ht="15.75" r="182">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row>
    <row customHeight="1" ht="15.75" r="18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row>
    <row customHeight="1" ht="15.75" r="184">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row>
    <row customHeight="1" ht="15.75" r="18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row>
    <row customHeight="1" ht="15.75" r="186">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row>
    <row customHeight="1" ht="15.75" r="187">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row>
    <row customHeight="1" ht="15.75" r="188">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row>
    <row customHeight="1" ht="15.75" r="189">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row>
    <row customHeight="1" ht="15.75" r="190">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row>
    <row customHeight="1" ht="15.75" r="19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row>
    <row customHeight="1" ht="15.75" r="192">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row>
    <row customHeight="1" ht="15.75" r="19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row>
    <row customHeight="1" ht="15.75" r="194">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row>
    <row customHeight="1" ht="15.75" r="19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row>
    <row customHeight="1" ht="15.75" r="196">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row>
    <row customHeight="1" ht="15.75" r="197">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row>
    <row customHeight="1" ht="15.75" r="198">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row>
    <row customHeight="1" ht="15.75" r="199">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row>
    <row customHeight="1" ht="15.75" r="200">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row>
    <row customHeight="1" ht="15.75" r="20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row>
    <row customHeight="1" ht="15.75" r="202">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row>
    <row customHeight="1" ht="15.75" r="2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row>
    <row customHeight="1" ht="15.75" r="204">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row>
    <row customHeight="1" ht="15.75" r="205">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row>
    <row customHeight="1" ht="15.75" r="206">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row>
    <row customHeight="1" ht="15.75" r="207">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row>
    <row customHeight="1" ht="15.75" r="208">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row>
    <row customHeight="1" ht="15.75" r="209">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row>
    <row customHeight="1" ht="15.75" r="210">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row>
    <row customHeight="1" ht="15.75" r="21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row>
    <row customHeight="1" ht="15.75" r="212">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row>
    <row customHeight="1" ht="15.75" r="21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row>
    <row customHeight="1" ht="15.75" r="214">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row>
    <row customHeight="1" ht="15.75" r="215">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row>
    <row customHeight="1" ht="15.75" r="216">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row>
    <row customHeight="1" ht="15.75" r="217">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row>
    <row customHeight="1" ht="15.75" r="218">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row>
    <row customHeight="1" ht="15.75" r="219">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row>
    <row customHeight="1" ht="15.75" r="220">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row>
    <row customHeight="1" ht="15.75" r="22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row>
    <row customHeight="1" ht="15.75" r="222">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row>
    <row customHeight="1" ht="15.75" r="22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row>
    <row customHeight="1" ht="15.75" r="224">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row>
    <row customHeight="1" ht="15.75" r="225">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row>
    <row customHeight="1" ht="15.75" r="226">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row>
    <row customHeight="1" ht="15.75" r="227">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row>
    <row customHeight="1" ht="15.75" r="228">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row>
    <row customHeight="1" ht="15.75" r="229">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row>
    <row customHeight="1" ht="15.75" r="230">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row>
    <row customHeight="1" ht="15.75" r="23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row>
    <row customHeight="1" ht="15.75" r="232">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row>
    <row customHeight="1" ht="15.75" r="23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row>
    <row customHeight="1" ht="15.75" r="234">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row>
    <row customHeight="1" ht="15.75" r="235">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row>
    <row customHeight="1" ht="15.75" r="236">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row>
    <row customHeight="1" ht="15.75" r="237">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row>
    <row customHeight="1" ht="15.75" r="238">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row>
    <row customHeight="1" ht="15.75" r="239">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row>
    <row customHeight="1" ht="15.75" r="240">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row>
    <row customHeight="1" ht="15.75" r="24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row>
    <row customHeight="1" ht="15.75" r="242">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row>
    <row customHeight="1" ht="15.75" r="24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row>
    <row customHeight="1" ht="15.75" r="244">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row>
    <row customHeight="1" ht="15.75" r="245">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row>
    <row customHeight="1" ht="15.75" r="246">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row>
    <row customHeight="1" ht="15.75" r="247">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row>
    <row customHeight="1" ht="15.75" r="248">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row>
    <row customHeight="1" ht="15.75" r="249">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row>
  </sheetData>
  <mergeCells count="48">
    <mergeCell ref="L44:T46"/>
    <mergeCell ref="A49:B49"/>
    <mergeCell ref="B45:H46"/>
    <mergeCell ref="K47:L47"/>
    <mergeCell ref="C1:I3"/>
    <mergeCell ref="M1:S3"/>
    <mergeCell ref="I6:J11"/>
    <mergeCell ref="N6:O7"/>
    <mergeCell ref="P9:T14"/>
    <mergeCell ref="N10:O10"/>
    <mergeCell ref="N11:O14"/>
    <mergeCell ref="M6:M7"/>
    <mergeCell ref="L11:L14"/>
    <mergeCell ref="M11:M14"/>
    <mergeCell ref="I13:J29"/>
    <mergeCell ref="L16:O27"/>
    <mergeCell ref="M29:O42"/>
    <mergeCell ref="I31:J46"/>
    <mergeCell ref="B23:E35"/>
    <mergeCell ref="B36:E36"/>
    <mergeCell ref="P16:T27"/>
    <mergeCell ref="C8:H11"/>
    <mergeCell ref="C12:H15"/>
    <mergeCell ref="C16:H20"/>
    <mergeCell ref="B21:F21"/>
    <mergeCell ref="C22:H22"/>
    <mergeCell ref="F23:H23"/>
    <mergeCell ref="F24:H35"/>
    <mergeCell ref="C47:J47"/>
    <mergeCell ref="C48:J48"/>
    <mergeCell ref="C49:J49"/>
    <mergeCell ref="M47:T47"/>
    <mergeCell ref="M48:T48"/>
    <mergeCell ref="M49:T49"/>
    <mergeCell ref="P29:T29"/>
    <mergeCell ref="P30:T30"/>
    <mergeCell ref="P31:T31"/>
    <mergeCell ref="P32:T32"/>
    <mergeCell ref="P33:T33"/>
    <mergeCell ref="P34:T34"/>
    <mergeCell ref="P35:T35"/>
    <mergeCell ref="P36:T36"/>
    <mergeCell ref="P37:T37"/>
    <mergeCell ref="P38:T38"/>
    <mergeCell ref="P39:T39"/>
    <mergeCell ref="P40:T40"/>
    <mergeCell ref="P41:T41"/>
    <mergeCell ref="P42:T42"/>
  </mergeCells>
  <conditionalFormatting sqref="Q6">
    <cfRule type="containsBlanks" dxfId="4" priority="1">
      <formula>LEN(TRIM(Q6))=0</formula>
    </cfRule>
  </conditionalFormatting>
  <conditionalFormatting sqref="R6">
    <cfRule type="containsBlanks" dxfId="5" priority="2">
      <formula>LEN(TRIM(R6))=0</formula>
    </cfRule>
  </conditionalFormatting>
  <conditionalFormatting sqref="S6">
    <cfRule type="containsBlanks" dxfId="6" priority="3">
      <formula>LEN(TRIM(S6))=0</formula>
    </cfRule>
  </conditionalFormatting>
  <conditionalFormatting sqref="T6">
    <cfRule type="containsBlanks" dxfId="7" priority="4">
      <formula>LEN(TRIM(T6))=0</formula>
    </cfRule>
  </conditionalFormatting>
  <conditionalFormatting sqref="P6">
    <cfRule type="containsBlanks" dxfId="8" priority="5">
      <formula>LEN(TRIM(P6))=0</formula>
    </cfRule>
  </conditionalFormatting>
  <conditionalFormatting sqref="C38:H40 C42:H44">
    <cfRule type="notContainsBlanks" dxfId="9" priority="6">
      <formula>LEN(TRIM(C38))&gt;0</formula>
    </cfRule>
  </conditionalFormatting>
  <conditionalFormatting sqref="P7">
    <cfRule type="expression" dxfId="10" priority="7">
      <formula>ISBLANK(P6)</formula>
    </cfRule>
  </conditionalFormatting>
  <conditionalFormatting sqref="Q7">
    <cfRule type="expression" dxfId="11" priority="8">
      <formula>ISBLANK(Q6)</formula>
    </cfRule>
  </conditionalFormatting>
  <conditionalFormatting sqref="R7">
    <cfRule type="expression" dxfId="11" priority="9">
      <formula>ISBLANK(R6)</formula>
    </cfRule>
  </conditionalFormatting>
  <conditionalFormatting sqref="S7">
    <cfRule type="expression" dxfId="11" priority="10">
      <formula>ISBLANK(S6)</formula>
    </cfRule>
  </conditionalFormatting>
  <conditionalFormatting sqref="T7">
    <cfRule type="expression" dxfId="11" priority="11">
      <formula>ISBLANK(T6)</formula>
    </cfRule>
  </conditionalFormatting>
  <hyperlinks>
    <hyperlink ref="S29" r:id="rId1h"/>
    <hyperlink ref="G47" r:id="rId2h"/>
    <hyperlink ref="G48" r:id="rId3h"/>
    <hyperlink ref="P48" r:id="rId4h"/>
  </hyperlinks>
  <printOptions/>
  <pageMargins bottom="0.07874015748031496" footer="0.0" header="0.0" left="0.07874015748031496" right="0.07874015748031496" top="0.07874015748031496"/>
  <pageSetup paperSize="9" orientation="portrait"/>
  <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sheetPr>
  <sheetViews>
    <sheetView showGridLines="0" workbookViewId="0"/>
  </sheetViews>
  <sheetFormatPr customHeight="1" defaultColWidth="14.43" defaultRowHeight="15.0"/>
  <cols>
    <col customWidth="1" min="1" max="1" width="2.71"/>
    <col customWidth="1" min="2" max="2" width="13.29"/>
    <col customWidth="1" min="3" max="8" width="9.71"/>
    <col customWidth="1" min="9" max="9" width="12.71"/>
    <col customWidth="1" min="10" max="10" width="13.0"/>
    <col customWidth="1" min="11" max="11" width="2.71"/>
    <col customWidth="1" min="12" max="13" width="20.71"/>
    <col customWidth="1" min="14" max="15" width="10.71"/>
    <col customWidth="1" min="16" max="20" width="7.0"/>
    <col customWidth="1" min="21" max="28" width="10.71"/>
  </cols>
  <sheetData>
    <row customHeight="1" ht="15.0" r="1">
      <c r="A1" s="31"/>
      <c r="B1" s="31"/>
      <c r="C1" s="32" t="s">
        <v>369</v>
      </c>
      <c r="D1" s="33"/>
      <c r="E1" s="33"/>
      <c r="F1" s="33"/>
      <c r="G1" s="33"/>
      <c r="H1" s="33"/>
      <c r="I1" s="34"/>
      <c r="J1" s="31"/>
      <c r="K1" s="31"/>
      <c r="L1" s="31"/>
      <c r="M1" s="35" t="str">
        <f>C1</f>
        <v>Dispositif de suivi des bocages (DSB)</v>
      </c>
      <c r="N1" s="33"/>
      <c r="O1" s="33"/>
      <c r="P1" s="33"/>
      <c r="Q1" s="33"/>
      <c r="R1" s="33"/>
      <c r="S1" s="34"/>
      <c r="T1" s="31"/>
      <c r="U1" s="36"/>
      <c r="V1" s="36"/>
      <c r="W1" s="36"/>
      <c r="X1" s="36"/>
      <c r="Y1" s="36"/>
      <c r="Z1" s="36"/>
      <c r="AA1" s="36"/>
      <c r="AB1" s="36"/>
    </row>
    <row customHeight="1" ht="15.0" r="2">
      <c r="A2" s="31"/>
      <c r="B2" s="31"/>
      <c r="C2" s="37"/>
      <c r="I2" s="38"/>
      <c r="J2" s="31"/>
      <c r="K2" s="31"/>
      <c r="L2" s="31"/>
      <c r="M2" s="37"/>
      <c r="S2" s="38"/>
      <c r="T2" s="31"/>
      <c r="U2" s="36"/>
      <c r="V2" s="36"/>
      <c r="W2" s="36"/>
      <c r="X2" s="36"/>
      <c r="Y2" s="36"/>
      <c r="Z2" s="36"/>
      <c r="AA2" s="36"/>
      <c r="AB2" s="36"/>
    </row>
    <row customHeight="1" ht="15.0" r="3">
      <c r="A3" s="31"/>
      <c r="B3" s="31"/>
      <c r="C3" s="39"/>
      <c r="D3" s="40"/>
      <c r="E3" s="40"/>
      <c r="F3" s="40"/>
      <c r="G3" s="40"/>
      <c r="H3" s="40"/>
      <c r="I3" s="41"/>
      <c r="J3" s="31"/>
      <c r="K3" s="31"/>
      <c r="L3" s="31"/>
      <c r="M3" s="39"/>
      <c r="N3" s="40"/>
      <c r="O3" s="40"/>
      <c r="P3" s="40"/>
      <c r="Q3" s="40"/>
      <c r="R3" s="40"/>
      <c r="S3" s="41"/>
      <c r="T3" s="31"/>
      <c r="U3" s="36"/>
      <c r="V3" s="36"/>
      <c r="W3" s="36"/>
      <c r="X3" s="36"/>
      <c r="Y3" s="36"/>
      <c r="Z3" s="36"/>
      <c r="AA3" s="36"/>
      <c r="AB3" s="36"/>
    </row>
    <row r="4">
      <c r="A4" s="31"/>
      <c r="B4" s="31"/>
      <c r="C4" s="31"/>
      <c r="D4" s="31"/>
      <c r="E4" s="31"/>
      <c r="F4" s="31"/>
      <c r="G4" s="31"/>
      <c r="H4" s="31"/>
      <c r="I4" s="31"/>
      <c r="J4" s="31"/>
      <c r="K4" s="31"/>
      <c r="L4" s="31"/>
      <c r="M4" s="31"/>
      <c r="N4" s="31"/>
      <c r="O4" s="31"/>
      <c r="P4" s="31"/>
      <c r="Q4" s="31"/>
      <c r="R4" s="31"/>
      <c r="S4" s="31"/>
      <c r="T4" s="31"/>
      <c r="U4" s="36"/>
      <c r="V4" s="36"/>
      <c r="W4" s="36"/>
      <c r="X4" s="36"/>
      <c r="Y4" s="36"/>
      <c r="Z4" s="36"/>
      <c r="AA4" s="36"/>
      <c r="AB4" s="36"/>
    </row>
    <row r="5">
      <c r="A5" s="42" t="s">
        <v>48</v>
      </c>
      <c r="B5" s="43"/>
      <c r="C5" s="43"/>
      <c r="D5" s="43"/>
      <c r="E5" s="43"/>
      <c r="F5" s="43"/>
      <c r="G5" s="43"/>
      <c r="H5" s="43"/>
      <c r="I5" s="43"/>
      <c r="J5" s="43"/>
      <c r="K5" s="42" t="s">
        <v>49</v>
      </c>
      <c r="L5" s="43"/>
      <c r="M5" s="43"/>
      <c r="N5" s="43"/>
      <c r="O5" s="43"/>
      <c r="P5" s="44" t="s">
        <v>50</v>
      </c>
      <c r="Q5" s="43"/>
      <c r="R5" s="43"/>
      <c r="S5" s="43"/>
      <c r="T5" s="45"/>
      <c r="U5" s="36"/>
      <c r="V5" s="36"/>
      <c r="W5" s="36"/>
      <c r="X5" s="36"/>
      <c r="Y5" s="36"/>
      <c r="Z5" s="36"/>
      <c r="AA5" s="36"/>
      <c r="AB5" s="36"/>
    </row>
    <row r="6">
      <c r="A6" s="42"/>
      <c r="B6" s="43"/>
      <c r="C6" s="43"/>
      <c r="D6" s="43"/>
      <c r="E6" s="43"/>
      <c r="F6" s="43"/>
      <c r="G6" s="43"/>
      <c r="H6" s="43"/>
      <c r="I6" s="46"/>
      <c r="J6" s="34"/>
      <c r="K6" s="42"/>
      <c r="L6" s="36"/>
      <c r="M6" s="47" t="s">
        <v>156</v>
      </c>
      <c r="N6" s="48">
        <v>1.0</v>
      </c>
      <c r="O6" s="34"/>
      <c r="P6" s="49"/>
      <c r="Q6" s="50"/>
      <c r="R6" s="51" t="s">
        <v>85</v>
      </c>
      <c r="S6" s="52"/>
      <c r="T6" s="53"/>
      <c r="U6" s="36"/>
      <c r="V6" s="36"/>
      <c r="W6" s="36"/>
      <c r="X6" s="36"/>
      <c r="Y6" s="36"/>
      <c r="Z6" s="36"/>
      <c r="AA6" s="36"/>
      <c r="AB6" s="36"/>
    </row>
    <row r="7">
      <c r="A7" s="43"/>
      <c r="B7" s="43"/>
      <c r="C7" s="43"/>
      <c r="D7" s="43"/>
      <c r="E7" s="43"/>
      <c r="F7" s="43"/>
      <c r="G7" s="43"/>
      <c r="H7" s="54"/>
      <c r="I7" s="37"/>
      <c r="J7" s="38"/>
      <c r="K7" s="43"/>
      <c r="L7" s="43"/>
      <c r="M7" s="55"/>
      <c r="N7" s="39"/>
      <c r="O7" s="41"/>
      <c r="P7" s="56" t="s">
        <v>53</v>
      </c>
      <c r="Q7" s="57" t="s">
        <v>54</v>
      </c>
      <c r="R7" s="57" t="s">
        <v>55</v>
      </c>
      <c r="S7" s="57" t="s">
        <v>56</v>
      </c>
      <c r="T7" s="58" t="s">
        <v>57</v>
      </c>
      <c r="U7" s="36"/>
      <c r="V7" s="36"/>
      <c r="W7" s="36"/>
      <c r="X7" s="36"/>
      <c r="Y7" s="36"/>
      <c r="Z7" s="36"/>
      <c r="AA7" s="36"/>
      <c r="AB7" s="36"/>
    </row>
    <row r="8">
      <c r="A8" s="43"/>
      <c r="B8" s="59" t="s">
        <v>58</v>
      </c>
      <c r="C8" s="156" t="s">
        <v>370</v>
      </c>
      <c r="D8" s="61"/>
      <c r="E8" s="61"/>
      <c r="F8" s="61"/>
      <c r="G8" s="61"/>
      <c r="H8" s="62"/>
      <c r="I8" s="37"/>
      <c r="J8" s="38"/>
      <c r="K8" s="43"/>
      <c r="L8" s="54"/>
      <c r="M8" s="54"/>
      <c r="N8" s="54"/>
      <c r="O8" s="54"/>
      <c r="P8" s="63"/>
      <c r="Q8" s="43"/>
      <c r="R8" s="43"/>
      <c r="S8" s="43"/>
      <c r="T8" s="45"/>
      <c r="U8" s="36"/>
      <c r="V8" s="36"/>
      <c r="W8" s="36"/>
      <c r="X8" s="36"/>
      <c r="Y8" s="36"/>
      <c r="Z8" s="36"/>
      <c r="AA8" s="36"/>
      <c r="AB8" s="36"/>
    </row>
    <row r="9">
      <c r="A9" s="43"/>
      <c r="B9" s="64"/>
      <c r="C9" s="37"/>
      <c r="H9" s="65"/>
      <c r="I9" s="37"/>
      <c r="J9" s="38"/>
      <c r="K9" s="66"/>
      <c r="L9" s="67" t="s">
        <v>59</v>
      </c>
      <c r="M9" s="43"/>
      <c r="N9" s="43"/>
      <c r="O9" s="43"/>
      <c r="P9" s="68" t="s">
        <v>371</v>
      </c>
      <c r="T9" s="65"/>
      <c r="U9" s="36"/>
      <c r="V9" s="36"/>
      <c r="W9" s="36"/>
      <c r="X9" s="36"/>
      <c r="Y9" s="36"/>
      <c r="Z9" s="36"/>
      <c r="AA9" s="36"/>
      <c r="AB9" s="36"/>
    </row>
    <row r="10">
      <c r="A10" s="43"/>
      <c r="B10" s="64"/>
      <c r="C10" s="37"/>
      <c r="H10" s="65"/>
      <c r="I10" s="37"/>
      <c r="J10" s="38"/>
      <c r="K10" s="66"/>
      <c r="L10" s="69" t="s">
        <v>61</v>
      </c>
      <c r="M10" s="69" t="s">
        <v>62</v>
      </c>
      <c r="N10" s="70" t="s">
        <v>63</v>
      </c>
      <c r="O10" s="18"/>
      <c r="P10" s="71"/>
      <c r="T10" s="65"/>
      <c r="U10" s="36"/>
      <c r="V10" s="36"/>
      <c r="W10" s="36"/>
      <c r="X10" s="36"/>
      <c r="Y10" s="36"/>
      <c r="Z10" s="36"/>
      <c r="AA10" s="36"/>
      <c r="AB10" s="36"/>
    </row>
    <row customHeight="1" ht="30.0" r="11">
      <c r="A11" s="43"/>
      <c r="B11" s="72"/>
      <c r="C11" s="73"/>
      <c r="D11" s="74"/>
      <c r="E11" s="74"/>
      <c r="F11" s="74"/>
      <c r="G11" s="74"/>
      <c r="H11" s="75"/>
      <c r="I11" s="39"/>
      <c r="J11" s="41"/>
      <c r="K11" s="66"/>
      <c r="L11" s="76" t="s">
        <v>203</v>
      </c>
      <c r="M11" s="76" t="s">
        <v>204</v>
      </c>
      <c r="N11" s="77" t="s">
        <v>372</v>
      </c>
      <c r="O11" s="34"/>
      <c r="P11" s="71"/>
      <c r="T11" s="65"/>
      <c r="U11" s="36"/>
      <c r="V11" s="36"/>
      <c r="W11" s="36"/>
      <c r="X11" s="36"/>
      <c r="Y11" s="36"/>
      <c r="Z11" s="36"/>
      <c r="AA11" s="36"/>
      <c r="AB11" s="36"/>
    </row>
    <row r="12">
      <c r="A12" s="43"/>
      <c r="B12" s="78" t="s">
        <v>64</v>
      </c>
      <c r="C12" s="79" t="s">
        <v>373</v>
      </c>
      <c r="D12" s="61"/>
      <c r="E12" s="61"/>
      <c r="F12" s="61"/>
      <c r="G12" s="61"/>
      <c r="H12" s="62"/>
      <c r="I12" s="80" t="s">
        <v>65</v>
      </c>
      <c r="J12" s="81"/>
      <c r="K12" s="66"/>
      <c r="L12" s="82"/>
      <c r="M12" s="82"/>
      <c r="N12" s="71"/>
      <c r="O12" s="38"/>
      <c r="P12" s="71"/>
      <c r="T12" s="65"/>
      <c r="U12" s="36"/>
      <c r="V12" s="36"/>
      <c r="W12" s="36"/>
      <c r="X12" s="36"/>
      <c r="Y12" s="36"/>
      <c r="Z12" s="36"/>
      <c r="AA12" s="36"/>
      <c r="AB12" s="36"/>
    </row>
    <row r="13">
      <c r="A13" s="43"/>
      <c r="B13" s="83"/>
      <c r="C13" s="37"/>
      <c r="H13" s="65"/>
      <c r="I13" s="84" t="s">
        <v>374</v>
      </c>
      <c r="J13" s="85"/>
      <c r="K13" s="66"/>
      <c r="L13" s="82"/>
      <c r="M13" s="82"/>
      <c r="N13" s="71"/>
      <c r="O13" s="38"/>
      <c r="P13" s="71"/>
      <c r="T13" s="65"/>
      <c r="U13" s="36"/>
      <c r="V13" s="36"/>
      <c r="W13" s="36"/>
      <c r="X13" s="36"/>
      <c r="Y13" s="36"/>
      <c r="Z13" s="36"/>
      <c r="AA13" s="36"/>
      <c r="AB13" s="36"/>
    </row>
    <row customHeight="1" ht="30.0" r="14">
      <c r="A14" s="43"/>
      <c r="B14" s="83"/>
      <c r="C14" s="37"/>
      <c r="H14" s="65"/>
      <c r="I14" s="71"/>
      <c r="J14" s="65"/>
      <c r="K14" s="66"/>
      <c r="L14" s="86"/>
      <c r="M14" s="86"/>
      <c r="N14" s="87"/>
      <c r="O14" s="88"/>
      <c r="P14" s="87"/>
      <c r="Q14" s="74"/>
      <c r="R14" s="74"/>
      <c r="S14" s="74"/>
      <c r="T14" s="75"/>
      <c r="U14" s="36"/>
      <c r="V14" s="36"/>
      <c r="W14" s="36"/>
      <c r="X14" s="36"/>
      <c r="Y14" s="36"/>
      <c r="Z14" s="36"/>
      <c r="AA14" s="36"/>
      <c r="AB14" s="36"/>
    </row>
    <row r="15">
      <c r="A15" s="43"/>
      <c r="B15" s="89"/>
      <c r="C15" s="73"/>
      <c r="D15" s="74"/>
      <c r="E15" s="74"/>
      <c r="F15" s="74"/>
      <c r="G15" s="74"/>
      <c r="H15" s="75"/>
      <c r="I15" s="71"/>
      <c r="J15" s="65"/>
      <c r="K15" s="43"/>
      <c r="L15" s="90" t="s">
        <v>67</v>
      </c>
      <c r="M15" s="91"/>
      <c r="N15" s="91"/>
      <c r="O15" s="92"/>
      <c r="P15" s="90" t="s">
        <v>68</v>
      </c>
      <c r="Q15" s="91"/>
      <c r="R15" s="91"/>
      <c r="S15" s="91"/>
      <c r="T15" s="92"/>
      <c r="U15" s="36"/>
      <c r="V15" s="36"/>
      <c r="W15" s="36"/>
      <c r="X15" s="36"/>
      <c r="Y15" s="36"/>
      <c r="Z15" s="36"/>
      <c r="AA15" s="36"/>
      <c r="AB15" s="36"/>
    </row>
    <row r="16">
      <c r="A16" s="43"/>
      <c r="B16" s="78" t="s">
        <v>69</v>
      </c>
      <c r="C16" s="133" t="s">
        <v>375</v>
      </c>
      <c r="D16" s="61"/>
      <c r="E16" s="61"/>
      <c r="F16" s="61"/>
      <c r="G16" s="61"/>
      <c r="H16" s="62"/>
      <c r="I16" s="71"/>
      <c r="J16" s="65"/>
      <c r="K16" s="43"/>
      <c r="L16" s="77" t="s">
        <v>376</v>
      </c>
      <c r="M16" s="33"/>
      <c r="N16" s="33"/>
      <c r="O16" s="85"/>
      <c r="P16" s="157" t="s">
        <v>377</v>
      </c>
      <c r="Q16" s="33"/>
      <c r="R16" s="33"/>
      <c r="S16" s="33"/>
      <c r="T16" s="85"/>
      <c r="U16" s="36"/>
      <c r="V16" s="36"/>
      <c r="W16" s="36"/>
      <c r="X16" s="36"/>
      <c r="Y16" s="36"/>
      <c r="Z16" s="36"/>
      <c r="AA16" s="36"/>
      <c r="AB16" s="36"/>
    </row>
    <row r="17">
      <c r="A17" s="43"/>
      <c r="B17" s="83"/>
      <c r="C17" s="37"/>
      <c r="H17" s="65"/>
      <c r="I17" s="71"/>
      <c r="J17" s="65"/>
      <c r="K17" s="43"/>
      <c r="L17" s="71"/>
      <c r="O17" s="65"/>
      <c r="P17" s="71"/>
      <c r="T17" s="65"/>
      <c r="U17" s="36"/>
      <c r="V17" s="36"/>
      <c r="W17" s="36"/>
      <c r="X17" s="36"/>
      <c r="Y17" s="36"/>
      <c r="Z17" s="36"/>
      <c r="AA17" s="36"/>
      <c r="AB17" s="36"/>
    </row>
    <row r="18">
      <c r="A18" s="43"/>
      <c r="B18" s="83"/>
      <c r="C18" s="37"/>
      <c r="H18" s="65"/>
      <c r="I18" s="71"/>
      <c r="J18" s="65"/>
      <c r="K18" s="43"/>
      <c r="L18" s="71"/>
      <c r="O18" s="65"/>
      <c r="P18" s="71"/>
      <c r="T18" s="65"/>
      <c r="U18" s="36"/>
      <c r="V18" s="36"/>
      <c r="W18" s="36"/>
      <c r="X18" s="36"/>
      <c r="Y18" s="36"/>
      <c r="Z18" s="36"/>
      <c r="AA18" s="36"/>
      <c r="AB18" s="36"/>
    </row>
    <row r="19">
      <c r="A19" s="43"/>
      <c r="B19" s="83"/>
      <c r="C19" s="37"/>
      <c r="H19" s="65"/>
      <c r="I19" s="71"/>
      <c r="J19" s="65"/>
      <c r="K19" s="43"/>
      <c r="L19" s="71"/>
      <c r="O19" s="65"/>
      <c r="P19" s="71"/>
      <c r="T19" s="65"/>
      <c r="U19" s="36"/>
      <c r="V19" s="36"/>
      <c r="W19" s="36"/>
      <c r="X19" s="36"/>
      <c r="Y19" s="36"/>
      <c r="Z19" s="36"/>
      <c r="AA19" s="36"/>
      <c r="AB19" s="36"/>
    </row>
    <row customHeight="1" ht="30.0" r="20">
      <c r="A20" s="43"/>
      <c r="B20" s="89"/>
      <c r="C20" s="73"/>
      <c r="D20" s="74"/>
      <c r="E20" s="74"/>
      <c r="F20" s="74"/>
      <c r="G20" s="74"/>
      <c r="H20" s="75"/>
      <c r="I20" s="71"/>
      <c r="J20" s="65"/>
      <c r="K20" s="43"/>
      <c r="L20" s="71"/>
      <c r="O20" s="65"/>
      <c r="P20" s="71"/>
      <c r="T20" s="65"/>
      <c r="U20" s="36"/>
      <c r="V20" s="36"/>
      <c r="W20" s="36"/>
      <c r="X20" s="36"/>
      <c r="Y20" s="36"/>
      <c r="Z20" s="36"/>
      <c r="AA20" s="36"/>
      <c r="AB20" s="36"/>
    </row>
    <row customHeight="1" ht="15.75" r="21">
      <c r="A21" s="43"/>
      <c r="B21" s="93" t="s">
        <v>70</v>
      </c>
      <c r="C21" s="94"/>
      <c r="D21" s="94"/>
      <c r="E21" s="94"/>
      <c r="F21" s="95"/>
      <c r="G21" s="96"/>
      <c r="H21" s="97"/>
      <c r="I21" s="71"/>
      <c r="J21" s="65"/>
      <c r="K21" s="43"/>
      <c r="L21" s="71"/>
      <c r="O21" s="65"/>
      <c r="P21" s="71"/>
      <c r="T21" s="65"/>
      <c r="U21" s="36"/>
      <c r="V21" s="36"/>
      <c r="W21" s="36"/>
      <c r="X21" s="36"/>
      <c r="Y21" s="36"/>
      <c r="Z21" s="36"/>
      <c r="AA21" s="36"/>
      <c r="AB21" s="36"/>
    </row>
    <row customHeight="1" ht="15.75" r="22">
      <c r="A22" s="43"/>
      <c r="B22" s="98" t="s">
        <v>71</v>
      </c>
      <c r="C22" s="99" t="s">
        <v>211</v>
      </c>
      <c r="D22" s="8"/>
      <c r="E22" s="8"/>
      <c r="F22" s="8"/>
      <c r="G22" s="8"/>
      <c r="H22" s="100"/>
      <c r="I22" s="71"/>
      <c r="J22" s="65"/>
      <c r="K22" s="43"/>
      <c r="L22" s="71"/>
      <c r="O22" s="65"/>
      <c r="P22" s="71"/>
      <c r="T22" s="65"/>
      <c r="U22" s="36"/>
      <c r="V22" s="36"/>
      <c r="W22" s="36"/>
      <c r="X22" s="36"/>
      <c r="Y22" s="36"/>
      <c r="Z22" s="36"/>
      <c r="AA22" s="36"/>
      <c r="AB22" s="36"/>
    </row>
    <row customHeight="1" ht="15.75" r="23">
      <c r="A23" s="43"/>
      <c r="B23" s="101"/>
      <c r="C23" s="33"/>
      <c r="D23" s="33"/>
      <c r="E23" s="34"/>
      <c r="F23" s="102" t="s">
        <v>73</v>
      </c>
      <c r="G23" s="8"/>
      <c r="H23" s="100"/>
      <c r="I23" s="71"/>
      <c r="J23" s="65"/>
      <c r="K23" s="43"/>
      <c r="L23" s="71"/>
      <c r="O23" s="65"/>
      <c r="P23" s="71"/>
      <c r="T23" s="65"/>
      <c r="U23" s="36"/>
      <c r="V23" s="36"/>
      <c r="W23" s="36"/>
      <c r="X23" s="36"/>
      <c r="Y23" s="36"/>
      <c r="Z23" s="36"/>
      <c r="AA23" s="36"/>
      <c r="AB23" s="36"/>
    </row>
    <row customHeight="1" ht="30.0" r="24">
      <c r="A24" s="43"/>
      <c r="B24" s="71"/>
      <c r="E24" s="38"/>
      <c r="F24" s="103" t="s">
        <v>378</v>
      </c>
      <c r="G24" s="33"/>
      <c r="H24" s="85"/>
      <c r="I24" s="71"/>
      <c r="J24" s="65"/>
      <c r="K24" s="43"/>
      <c r="L24" s="71"/>
      <c r="O24" s="65"/>
      <c r="P24" s="71"/>
      <c r="T24" s="65"/>
      <c r="U24" s="36"/>
      <c r="V24" s="36"/>
      <c r="W24" s="36"/>
      <c r="X24" s="36"/>
      <c r="Y24" s="36"/>
      <c r="Z24" s="36"/>
      <c r="AA24" s="36"/>
      <c r="AB24" s="36"/>
    </row>
    <row customHeight="1" ht="15.75" r="25">
      <c r="A25" s="43"/>
      <c r="B25" s="71"/>
      <c r="E25" s="38"/>
      <c r="F25" s="37"/>
      <c r="H25" s="65"/>
      <c r="I25" s="71"/>
      <c r="J25" s="65"/>
      <c r="K25" s="43"/>
      <c r="L25" s="71"/>
      <c r="O25" s="65"/>
      <c r="P25" s="71"/>
      <c r="T25" s="65"/>
      <c r="U25" s="36"/>
      <c r="V25" s="36"/>
      <c r="W25" s="36"/>
      <c r="X25" s="36"/>
      <c r="Y25" s="36"/>
      <c r="Z25" s="36"/>
      <c r="AA25" s="36"/>
      <c r="AB25" s="36"/>
    </row>
    <row customHeight="1" ht="15.75" r="26">
      <c r="A26" s="43"/>
      <c r="B26" s="71"/>
      <c r="E26" s="38"/>
      <c r="F26" s="37"/>
      <c r="H26" s="65"/>
      <c r="I26" s="71"/>
      <c r="J26" s="65"/>
      <c r="K26" s="43"/>
      <c r="L26" s="71"/>
      <c r="O26" s="65"/>
      <c r="P26" s="71"/>
      <c r="T26" s="65"/>
      <c r="U26" s="36"/>
      <c r="V26" s="36"/>
      <c r="W26" s="36"/>
      <c r="X26" s="36"/>
      <c r="Y26" s="36"/>
      <c r="Z26" s="36"/>
      <c r="AA26" s="36"/>
      <c r="AB26" s="36"/>
    </row>
    <row customHeight="1" ht="15.75" r="27">
      <c r="A27" s="43"/>
      <c r="B27" s="71"/>
      <c r="E27" s="38"/>
      <c r="F27" s="37"/>
      <c r="H27" s="65"/>
      <c r="I27" s="71"/>
      <c r="J27" s="65"/>
      <c r="K27" s="43"/>
      <c r="L27" s="87"/>
      <c r="M27" s="74"/>
      <c r="N27" s="74"/>
      <c r="O27" s="75"/>
      <c r="P27" s="87"/>
      <c r="Q27" s="74"/>
      <c r="R27" s="74"/>
      <c r="S27" s="74"/>
      <c r="T27" s="75"/>
      <c r="U27" s="36"/>
      <c r="V27" s="36"/>
      <c r="W27" s="36"/>
      <c r="X27" s="36"/>
      <c r="Y27" s="36"/>
      <c r="Z27" s="36"/>
      <c r="AA27" s="36"/>
      <c r="AB27" s="36"/>
    </row>
    <row customHeight="1" ht="15.75" r="28">
      <c r="A28" s="43"/>
      <c r="B28" s="71"/>
      <c r="E28" s="38"/>
      <c r="F28" s="37"/>
      <c r="H28" s="65"/>
      <c r="I28" s="71"/>
      <c r="J28" s="65"/>
      <c r="K28" s="43"/>
      <c r="L28" s="90" t="s">
        <v>74</v>
      </c>
      <c r="M28" s="91"/>
      <c r="N28" s="91"/>
      <c r="O28" s="92"/>
      <c r="P28" s="90" t="s">
        <v>75</v>
      </c>
      <c r="Q28" s="91"/>
      <c r="R28" s="91"/>
      <c r="S28" s="91"/>
      <c r="T28" s="92"/>
      <c r="U28" s="36"/>
      <c r="V28" s="36"/>
      <c r="W28" s="36"/>
      <c r="X28" s="36"/>
      <c r="Y28" s="36"/>
      <c r="Z28" s="36"/>
      <c r="AA28" s="36"/>
      <c r="AB28" s="36"/>
    </row>
    <row customHeight="1" ht="15.75" r="29">
      <c r="A29" s="43"/>
      <c r="B29" s="71"/>
      <c r="E29" s="38"/>
      <c r="F29" s="37"/>
      <c r="H29" s="65"/>
      <c r="I29" s="87"/>
      <c r="J29" s="75"/>
      <c r="K29" s="43"/>
      <c r="L29" s="63"/>
      <c r="M29" s="158" t="s">
        <v>379</v>
      </c>
      <c r="N29" s="33"/>
      <c r="O29" s="85"/>
      <c r="P29" s="161" t="str">
        <f>=HYPERLINK("https://geoservices.ign.fr/bdhaie", "BD Haie")</f>
      </c>
      <c r="Q29" s="8"/>
      <c r="R29" s="18"/>
      <c r="S29" s="136" t="inlineStr">
        <is>
          <t/>
        </is>
      </c>
      <c r="T29" s="100"/>
      <c r="U29" s="36"/>
      <c r="V29" s="36"/>
      <c r="W29" s="36"/>
      <c r="X29" s="36"/>
      <c r="Y29" s="36"/>
      <c r="Z29" s="36"/>
      <c r="AA29" s="36"/>
      <c r="AB29" s="36"/>
    </row>
    <row customHeight="1" ht="15.0" r="30">
      <c r="A30" s="43"/>
      <c r="B30" s="71"/>
      <c r="E30" s="38"/>
      <c r="F30" s="37"/>
      <c r="H30" s="65"/>
      <c r="I30" s="107" t="s">
        <v>78</v>
      </c>
      <c r="J30" s="97"/>
      <c r="K30" s="43"/>
      <c r="L30" s="63"/>
      <c r="M30" s="37"/>
      <c r="O30" s="65"/>
      <c r="P30" s="105"/>
      <c r="Q30" s="8"/>
      <c r="R30" s="18"/>
      <c r="S30" s="106"/>
      <c r="T30" s="100"/>
      <c r="U30" s="36"/>
      <c r="V30" s="36"/>
      <c r="W30" s="36"/>
      <c r="X30" s="36"/>
      <c r="Y30" s="36"/>
      <c r="Z30" s="36"/>
      <c r="AA30" s="36"/>
      <c r="AB30" s="36"/>
    </row>
    <row customHeight="1" ht="15.75" r="31">
      <c r="A31" s="43"/>
      <c r="B31" s="71"/>
      <c r="E31" s="38"/>
      <c r="F31" s="37"/>
      <c r="H31" s="65"/>
      <c r="I31" s="84" t="s">
        <v>382</v>
      </c>
      <c r="J31" s="85"/>
      <c r="K31" s="43"/>
      <c r="L31" s="63"/>
      <c r="M31" s="37"/>
      <c r="O31" s="65"/>
      <c r="P31" s="105"/>
      <c r="Q31" s="8"/>
      <c r="R31" s="18"/>
      <c r="S31" s="106"/>
      <c r="T31" s="100"/>
      <c r="U31" s="36"/>
      <c r="V31" s="36"/>
      <c r="W31" s="36"/>
      <c r="X31" s="36"/>
      <c r="Y31" s="36"/>
      <c r="Z31" s="36"/>
      <c r="AA31" s="36"/>
      <c r="AB31" s="36"/>
    </row>
    <row customHeight="1" ht="15.75" r="32">
      <c r="A32" s="43"/>
      <c r="B32" s="71"/>
      <c r="E32" s="38"/>
      <c r="F32" s="37"/>
      <c r="H32" s="65"/>
      <c r="I32" s="71"/>
      <c r="J32" s="65"/>
      <c r="K32" s="43"/>
      <c r="L32" s="63"/>
      <c r="M32" s="37"/>
      <c r="O32" s="65"/>
      <c r="P32" s="105"/>
      <c r="Q32" s="8"/>
      <c r="R32" s="18"/>
      <c r="S32" s="106"/>
      <c r="T32" s="100"/>
      <c r="U32" s="36"/>
      <c r="V32" s="36"/>
      <c r="W32" s="36"/>
      <c r="X32" s="36"/>
      <c r="Y32" s="36"/>
      <c r="Z32" s="36"/>
      <c r="AA32" s="36"/>
      <c r="AB32" s="36"/>
    </row>
    <row customHeight="1" ht="15.75" r="33">
      <c r="A33" s="43"/>
      <c r="B33" s="71"/>
      <c r="E33" s="38"/>
      <c r="F33" s="37"/>
      <c r="H33" s="65"/>
      <c r="I33" s="71"/>
      <c r="J33" s="65"/>
      <c r="K33" s="43"/>
      <c r="L33" s="63"/>
      <c r="M33" s="37"/>
      <c r="O33" s="65"/>
      <c r="P33" s="105"/>
      <c r="Q33" s="8"/>
      <c r="R33" s="18"/>
      <c r="S33" s="106"/>
      <c r="T33" s="100"/>
      <c r="U33" s="36"/>
      <c r="V33" s="36"/>
      <c r="W33" s="36"/>
      <c r="X33" s="36"/>
      <c r="Y33" s="36"/>
      <c r="Z33" s="36"/>
      <c r="AA33" s="36"/>
      <c r="AB33" s="36"/>
    </row>
    <row customHeight="1" ht="15.75" r="34">
      <c r="A34" s="43"/>
      <c r="B34" s="71"/>
      <c r="E34" s="38"/>
      <c r="F34" s="37"/>
      <c r="H34" s="65"/>
      <c r="I34" s="71"/>
      <c r="J34" s="65"/>
      <c r="K34" s="43"/>
      <c r="L34" s="63"/>
      <c r="M34" s="37"/>
      <c r="O34" s="65"/>
      <c r="P34" s="105"/>
      <c r="Q34" s="8"/>
      <c r="R34" s="18"/>
      <c r="S34" s="106"/>
      <c r="T34" s="100"/>
      <c r="U34" s="36"/>
      <c r="V34" s="36"/>
      <c r="W34" s="36"/>
      <c r="X34" s="36"/>
      <c r="Y34" s="36"/>
      <c r="Z34" s="36"/>
      <c r="AA34" s="36"/>
      <c r="AB34" s="36"/>
    </row>
    <row customHeight="1" ht="15.75" r="35">
      <c r="A35" s="43"/>
      <c r="B35" s="87"/>
      <c r="C35" s="74"/>
      <c r="D35" s="74"/>
      <c r="E35" s="88"/>
      <c r="F35" s="73"/>
      <c r="G35" s="74"/>
      <c r="H35" s="75"/>
      <c r="I35" s="71"/>
      <c r="J35" s="65"/>
      <c r="K35" s="43"/>
      <c r="L35" s="63"/>
      <c r="M35" s="37"/>
      <c r="O35" s="65"/>
      <c r="P35" s="105"/>
      <c r="Q35" s="8"/>
      <c r="R35" s="18"/>
      <c r="S35" s="106"/>
      <c r="T35" s="100"/>
      <c r="U35" s="36"/>
      <c r="V35" s="36"/>
      <c r="W35" s="36"/>
      <c r="X35" s="36"/>
      <c r="Y35" s="36"/>
      <c r="Z35" s="36"/>
      <c r="AA35" s="36"/>
      <c r="AB35" s="36"/>
    </row>
    <row customHeight="1" ht="15.75" r="36">
      <c r="A36" s="43"/>
      <c r="B36" s="93" t="s">
        <v>79</v>
      </c>
      <c r="C36" s="94"/>
      <c r="D36" s="94"/>
      <c r="E36" s="95"/>
      <c r="F36" s="108"/>
      <c r="G36" s="108"/>
      <c r="H36" s="108"/>
      <c r="I36" s="71"/>
      <c r="J36" s="65"/>
      <c r="K36" s="43"/>
      <c r="L36" s="63"/>
      <c r="M36" s="37"/>
      <c r="O36" s="65"/>
      <c r="P36" s="105"/>
      <c r="Q36" s="8"/>
      <c r="R36" s="18"/>
      <c r="S36" s="106"/>
      <c r="T36" s="100"/>
      <c r="U36" s="36"/>
      <c r="V36" s="36"/>
      <c r="W36" s="36"/>
      <c r="X36" s="36"/>
      <c r="Y36" s="36"/>
      <c r="Z36" s="36"/>
      <c r="AA36" s="36"/>
      <c r="AB36" s="36"/>
    </row>
    <row customHeight="1" ht="15.75" r="37">
      <c r="A37" s="43"/>
      <c r="B37" s="83"/>
      <c r="C37" s="109" t="s">
        <v>80</v>
      </c>
      <c r="D37" s="109" t="s">
        <v>81</v>
      </c>
      <c r="E37" s="109" t="s">
        <v>82</v>
      </c>
      <c r="F37" s="109" t="s">
        <v>83</v>
      </c>
      <c r="G37" s="109" t="s">
        <v>82</v>
      </c>
      <c r="H37" s="109" t="s">
        <v>80</v>
      </c>
      <c r="I37" s="71"/>
      <c r="J37" s="65"/>
      <c r="K37" s="43"/>
      <c r="L37" s="63"/>
      <c r="M37" s="37"/>
      <c r="O37" s="65"/>
      <c r="P37" s="105"/>
      <c r="Q37" s="8"/>
      <c r="R37" s="18"/>
      <c r="S37" s="106"/>
      <c r="T37" s="100"/>
      <c r="U37" s="36"/>
      <c r="V37" s="36"/>
      <c r="W37" s="36"/>
      <c r="X37" s="36"/>
      <c r="Y37" s="36"/>
      <c r="Z37" s="36"/>
      <c r="AA37" s="36"/>
      <c r="AB37" s="36"/>
    </row>
    <row customHeight="1" ht="12.75" r="38">
      <c r="A38" s="43"/>
      <c r="B38" s="110" t="s">
        <v>383</v>
      </c>
      <c r="C38" s="111" t="s">
        <v>85</v>
      </c>
      <c r="D38" s="111" t="s">
        <v>85</v>
      </c>
      <c r="E38" s="111" t="s">
        <v>85</v>
      </c>
      <c r="F38" s="111" t="s">
        <v>85</v>
      </c>
      <c r="G38" s="111" t="s">
        <v>85</v>
      </c>
      <c r="H38" s="111" t="s">
        <v>85</v>
      </c>
      <c r="I38" s="71"/>
      <c r="J38" s="65"/>
      <c r="K38" s="43"/>
      <c r="L38" s="63"/>
      <c r="M38" s="37"/>
      <c r="O38" s="65"/>
      <c r="P38" s="105"/>
      <c r="Q38" s="8"/>
      <c r="R38" s="18"/>
      <c r="S38" s="106"/>
      <c r="T38" s="100"/>
      <c r="U38" s="36"/>
      <c r="V38" s="36"/>
      <c r="W38" s="36"/>
      <c r="X38" s="36"/>
      <c r="Y38" s="36"/>
      <c r="Z38" s="36"/>
      <c r="AA38" s="36"/>
      <c r="AB38" s="36"/>
    </row>
    <row customHeight="1" ht="12.75" r="39">
      <c r="A39" s="43"/>
      <c r="B39" s="110" t="s">
        <v>384</v>
      </c>
      <c r="C39" s="112"/>
      <c r="D39" s="112"/>
      <c r="E39" s="112"/>
      <c r="F39" s="112"/>
      <c r="G39" s="112" t="s">
        <v>85</v>
      </c>
      <c r="H39" s="112" t="s">
        <v>85</v>
      </c>
      <c r="I39" s="71"/>
      <c r="J39" s="65"/>
      <c r="K39" s="43"/>
      <c r="L39" s="63"/>
      <c r="M39" s="37"/>
      <c r="O39" s="65"/>
      <c r="P39" s="105"/>
      <c r="Q39" s="8"/>
      <c r="R39" s="18"/>
      <c r="S39" s="106"/>
      <c r="T39" s="100"/>
      <c r="U39" s="36"/>
      <c r="V39" s="36"/>
      <c r="W39" s="36"/>
      <c r="X39" s="36"/>
      <c r="Y39" s="36"/>
      <c r="Z39" s="36"/>
      <c r="AA39" s="36"/>
      <c r="AB39" s="36"/>
    </row>
    <row customHeight="1" ht="12.75" r="40">
      <c r="A40" s="43"/>
      <c r="B40" s="110"/>
      <c r="C40" s="112"/>
      <c r="D40" s="112"/>
      <c r="E40" s="112"/>
      <c r="F40" s="112"/>
      <c r="G40" s="112"/>
      <c r="H40" s="112"/>
      <c r="I40" s="71"/>
      <c r="J40" s="65"/>
      <c r="K40" s="43"/>
      <c r="L40" s="63"/>
      <c r="M40" s="37"/>
      <c r="O40" s="65"/>
      <c r="P40" s="105"/>
      <c r="Q40" s="8"/>
      <c r="R40" s="18"/>
      <c r="S40" s="106"/>
      <c r="T40" s="100"/>
      <c r="U40" s="36"/>
      <c r="V40" s="36"/>
      <c r="W40" s="36"/>
      <c r="X40" s="36"/>
      <c r="Y40" s="36"/>
      <c r="Z40" s="36"/>
      <c r="AA40" s="36"/>
      <c r="AB40" s="36"/>
    </row>
    <row customHeight="1" ht="15.75" r="41">
      <c r="A41" s="43"/>
      <c r="B41" s="83"/>
      <c r="C41" s="109" t="s">
        <v>80</v>
      </c>
      <c r="D41" s="109" t="s">
        <v>83</v>
      </c>
      <c r="E41" s="109" t="s">
        <v>88</v>
      </c>
      <c r="F41" s="109" t="s">
        <v>89</v>
      </c>
      <c r="G41" s="109" t="s">
        <v>90</v>
      </c>
      <c r="H41" s="109" t="s">
        <v>91</v>
      </c>
      <c r="I41" s="71"/>
      <c r="J41" s="65"/>
      <c r="K41" s="43"/>
      <c r="L41" s="63"/>
      <c r="M41" s="37"/>
      <c r="O41" s="65"/>
      <c r="P41" s="105"/>
      <c r="Q41" s="8"/>
      <c r="R41" s="18"/>
      <c r="S41" s="106"/>
      <c r="T41" s="100"/>
      <c r="U41" s="36"/>
      <c r="V41" s="36"/>
      <c r="W41" s="36"/>
      <c r="X41" s="36"/>
      <c r="Y41" s="36"/>
      <c r="Z41" s="36"/>
      <c r="AA41" s="36"/>
      <c r="AB41" s="36"/>
    </row>
    <row customHeight="1" ht="12.75" r="42">
      <c r="A42" s="43"/>
      <c r="B42" s="110" t="s">
        <v>383</v>
      </c>
      <c r="C42" s="111" t="s">
        <v>85</v>
      </c>
      <c r="D42" s="111" t="s">
        <v>85</v>
      </c>
      <c r="E42" s="111" t="s">
        <v>85</v>
      </c>
      <c r="F42" s="111" t="s">
        <v>85</v>
      </c>
      <c r="G42" s="111" t="s">
        <v>85</v>
      </c>
      <c r="H42" s="111" t="s">
        <v>85</v>
      </c>
      <c r="I42" s="71"/>
      <c r="J42" s="65"/>
      <c r="K42" s="43"/>
      <c r="L42" s="63"/>
      <c r="M42" s="39"/>
      <c r="N42" s="40"/>
      <c r="O42" s="113"/>
      <c r="P42" s="114"/>
      <c r="Q42" s="115"/>
      <c r="R42" s="116"/>
      <c r="S42" s="117"/>
      <c r="T42" s="118"/>
      <c r="U42" s="36"/>
      <c r="V42" s="36"/>
      <c r="W42" s="36"/>
      <c r="X42" s="36"/>
      <c r="Y42" s="36"/>
      <c r="Z42" s="36"/>
      <c r="AA42" s="36"/>
      <c r="AB42" s="36"/>
    </row>
    <row customHeight="1" ht="12.75" r="43">
      <c r="A43" s="43"/>
      <c r="B43" s="110" t="s">
        <v>384</v>
      </c>
      <c r="C43" s="111" t="s">
        <v>85</v>
      </c>
      <c r="D43" s="111" t="s">
        <v>85</v>
      </c>
      <c r="E43" s="111" t="s">
        <v>85</v>
      </c>
      <c r="F43" s="111"/>
      <c r="G43" s="111"/>
      <c r="H43" s="111"/>
      <c r="I43" s="71"/>
      <c r="J43" s="65"/>
      <c r="K43" s="43"/>
      <c r="L43" s="90" t="s">
        <v>92</v>
      </c>
      <c r="M43" s="91"/>
      <c r="N43" s="91"/>
      <c r="O43" s="91"/>
      <c r="P43" s="43"/>
      <c r="Q43" s="43"/>
      <c r="R43" s="43"/>
      <c r="S43" s="43"/>
      <c r="T43" s="66"/>
      <c r="U43" s="36"/>
      <c r="V43" s="36"/>
      <c r="W43" s="36"/>
      <c r="X43" s="36"/>
      <c r="Y43" s="36"/>
      <c r="Z43" s="36"/>
      <c r="AA43" s="36"/>
      <c r="AB43" s="36"/>
    </row>
    <row customHeight="1" ht="12.75" r="44">
      <c r="A44" s="43"/>
      <c r="B44" s="110"/>
      <c r="C44" s="112"/>
      <c r="D44" s="112"/>
      <c r="E44" s="112"/>
      <c r="F44" s="112"/>
      <c r="G44" s="112"/>
      <c r="H44" s="112"/>
      <c r="I44" s="71"/>
      <c r="J44" s="65"/>
      <c r="K44" s="43"/>
      <c r="L44" s="77" t="s">
        <v>385</v>
      </c>
      <c r="M44" s="33"/>
      <c r="N44" s="33"/>
      <c r="O44" s="33"/>
      <c r="P44" s="33"/>
      <c r="Q44" s="33"/>
      <c r="R44" s="33"/>
      <c r="S44" s="33"/>
      <c r="T44" s="85"/>
      <c r="U44" s="36"/>
      <c r="V44" s="36"/>
      <c r="W44" s="36"/>
      <c r="X44" s="36"/>
      <c r="Y44" s="36"/>
      <c r="Z44" s="36"/>
      <c r="AA44" s="36"/>
      <c r="AB44" s="36"/>
    </row>
    <row customHeight="1" ht="15.75" r="45">
      <c r="A45" s="43"/>
      <c r="B45" s="119" t="s">
        <v>386</v>
      </c>
      <c r="C45" s="33"/>
      <c r="D45" s="33"/>
      <c r="E45" s="33"/>
      <c r="F45" s="33"/>
      <c r="G45" s="33"/>
      <c r="H45" s="85"/>
      <c r="I45" s="71"/>
      <c r="J45" s="65"/>
      <c r="K45" s="43"/>
      <c r="L45" s="71"/>
      <c r="T45" s="65"/>
      <c r="U45" s="36"/>
      <c r="V45" s="36"/>
      <c r="W45" s="36"/>
      <c r="X45" s="36"/>
      <c r="Y45" s="36"/>
      <c r="Z45" s="36"/>
      <c r="AA45" s="36"/>
      <c r="AB45" s="36"/>
    </row>
    <row customHeight="1" ht="15.75" r="46">
      <c r="A46" s="43"/>
      <c r="B46" s="87"/>
      <c r="C46" s="74"/>
      <c r="D46" s="74"/>
      <c r="E46" s="74"/>
      <c r="F46" s="74"/>
      <c r="G46" s="74"/>
      <c r="H46" s="75"/>
      <c r="I46" s="87"/>
      <c r="J46" s="75"/>
      <c r="K46" s="43"/>
      <c r="L46" s="120"/>
      <c r="M46" s="40"/>
      <c r="N46" s="40"/>
      <c r="O46" s="40"/>
      <c r="P46" s="40"/>
      <c r="Q46" s="40"/>
      <c r="R46" s="40"/>
      <c r="S46" s="40"/>
      <c r="T46" s="113"/>
      <c r="U46" s="36"/>
      <c r="V46" s="36"/>
      <c r="W46" s="36"/>
      <c r="X46" s="36"/>
      <c r="Y46" s="36"/>
      <c r="Z46" s="36"/>
      <c r="AA46" s="36"/>
      <c r="AB46" s="36"/>
    </row>
    <row customHeight="1" ht="15.75" r="47">
      <c r="A47" s="121" t="s">
        <v>93</v>
      </c>
      <c r="B47" s="31"/>
      <c r="C47" s="159" t="str">
        <f>=HYPERLINK("https://www.ofb.gouv.fr/haies-et-bocages-des-reservoirs-de-biodiversite", "Haies et bocages (Site OFB)")</f>
      </c>
      <c r="D47" s="94"/>
      <c r="E47" s="94"/>
      <c r="F47" s="95"/>
      <c r="G47" s="144" t="inlineStr">
        <is>
          <t/>
        </is>
      </c>
      <c r="H47" s="94"/>
      <c r="I47" s="94"/>
      <c r="J47" s="95"/>
      <c r="K47" s="123" t="s">
        <v>93</v>
      </c>
      <c r="L47" s="18"/>
      <c r="M47" s="160" t="str">
        <f>=HYPERLINK("https://professionnels.ofb.fr/fr/node/852", "Connaître la haie et le bocage")</f>
      </c>
      <c r="N47" s="8"/>
      <c r="O47" s="18"/>
      <c r="P47" s="138" t="inlineStr">
        <is>
          <t/>
        </is>
      </c>
      <c r="Q47" s="8"/>
      <c r="R47" s="8"/>
      <c r="S47" s="8"/>
      <c r="T47" s="18"/>
      <c r="U47" s="36"/>
      <c r="V47" s="36"/>
      <c r="W47" s="36"/>
      <c r="X47" s="36"/>
      <c r="Y47" s="36"/>
      <c r="Z47" s="36"/>
      <c r="AA47" s="36"/>
      <c r="AB47" s="36"/>
    </row>
    <row customHeight="1" ht="15.75" r="48">
      <c r="A48" s="31"/>
      <c r="B48" s="31"/>
      <c r="C48" s="160" t="str">
        <f>=HYPERLINK("https://professionnels.ofb.fr/index.php/fr/doc-comprendre-agir/lessentiel-haie", "L'essentiel sur la haie")</f>
      </c>
      <c r="D48" s="8"/>
      <c r="E48" s="8"/>
      <c r="F48" s="18"/>
      <c r="G48" s="138" t="inlineStr">
        <is>
          <t/>
        </is>
      </c>
      <c r="H48" s="8"/>
      <c r="I48" s="8"/>
      <c r="J48" s="18"/>
      <c r="K48" s="31"/>
      <c r="L48" s="31"/>
      <c r="M48" s="160" t="str">
        <f>=HYPERLINK("file://ad.intra/dfs/COMMUNS/REGIONS/IDF/DR/05_CONNAISSANCE/HABITATS/Bocage/03_DSB/DNSB_TEST2021-NATIONAL.pdf", "Dispositif de suivi du bocage - Protocole")</f>
      </c>
      <c r="N48" s="8"/>
      <c r="O48" s="18"/>
      <c r="P48" s="124" t="inlineStr">
        <is>
          <t/>
        </is>
      </c>
      <c r="Q48" s="8"/>
      <c r="R48" s="8"/>
      <c r="S48" s="8"/>
      <c r="T48" s="18"/>
      <c r="U48" s="36"/>
      <c r="V48" s="36"/>
      <c r="W48" s="36"/>
      <c r="X48" s="36"/>
      <c r="Y48" s="36"/>
      <c r="Z48" s="36"/>
      <c r="AA48" s="36"/>
      <c r="AB48" s="36"/>
    </row>
    <row customHeight="1" ht="15.75" r="49">
      <c r="A49" s="130">
        <v>45756.0</v>
      </c>
      <c r="B49" s="18"/>
      <c r="C49" s="160" t="str">
        <f>=HYPERLINK("https://professionnels.ofb.fr/index.php/fr/haies-bocage", "Haies et bocages (Portail technique)")</f>
      </c>
      <c r="D49" s="8"/>
      <c r="E49" s="8"/>
      <c r="F49" s="18"/>
      <c r="G49" s="138" t="inlineStr">
        <is>
          <t/>
        </is>
      </c>
      <c r="H49" s="8"/>
      <c r="I49" s="8"/>
      <c r="J49" s="18"/>
      <c r="K49" s="31"/>
      <c r="L49" s="31"/>
      <c r="M49" s="160" t="str">
        <f>=HYPERLINK("file://ad.intra/dfs/COMMUNS/REGIONS/IDF/DR/05_CONNAISSANCE/HABITATS/Bocage/02_ATLAS", "Atlas cartographique des densités de haies en Ile-de-France")</f>
      </c>
      <c r="N49" s="8"/>
      <c r="O49" s="18"/>
      <c r="P49" s="124" t="inlineStr">
        <is>
          <t/>
        </is>
      </c>
      <c r="Q49" s="8"/>
      <c r="R49" s="8"/>
      <c r="S49" s="8"/>
      <c r="T49" s="18"/>
      <c r="U49" s="36"/>
      <c r="V49" s="36"/>
      <c r="W49" s="36"/>
      <c r="X49" s="36"/>
      <c r="Y49" s="36"/>
      <c r="Z49" s="36"/>
      <c r="AA49" s="36"/>
      <c r="AB49" s="36"/>
    </row>
    <row customHeight="1" ht="15.75" r="50">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row>
    <row customHeight="1" ht="15.75" r="5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row>
    <row customHeight="1" ht="15.75" r="52">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row>
    <row customHeight="1" ht="15.75" r="5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row>
    <row customHeight="1" ht="15.75" r="54">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row>
    <row customHeight="1" ht="15.75" r="5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row>
    <row customHeight="1" ht="15.75" r="56">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row>
    <row customHeight="1" ht="15.75" r="57">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row>
    <row customHeight="1" ht="15.75" r="58">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row>
    <row customHeight="1" ht="15.75" r="59">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row>
    <row customHeight="1" ht="15.75" r="60">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row>
    <row customHeight="1" ht="15.75" r="6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row>
    <row customHeight="1" ht="15.75" r="62">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row>
    <row customHeight="1" ht="15.75" r="6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row>
    <row customHeight="1" ht="15.75" r="64">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row>
    <row customHeight="1" ht="15.75" r="6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row>
    <row customHeight="1" ht="15.75" r="66">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row>
    <row customHeight="1" ht="15.75" r="67">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customHeight="1" ht="15.75" r="68">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row>
    <row customHeight="1" ht="15.75" r="69">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row>
    <row customHeight="1" ht="15.75" r="70">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row>
    <row customHeight="1" ht="15.75" r="7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row>
    <row customHeight="1" ht="15.75" r="72">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row>
    <row customHeight="1" ht="15.75" r="7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row>
    <row customHeight="1" ht="15.75" r="74">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row>
    <row customHeight="1" ht="15.75" r="7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row>
    <row customHeight="1" ht="15.75" r="76">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row>
    <row customHeight="1" ht="15.75" r="77">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row>
    <row customHeight="1" ht="15.75" r="78">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row>
    <row customHeight="1" ht="15.75" r="79">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row>
    <row customHeight="1" ht="15.75" r="80">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row>
    <row customHeight="1" ht="15.75" r="8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row>
    <row customHeight="1" ht="15.75" r="8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row>
    <row customHeight="1" ht="15.75" r="8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row>
    <row customHeight="1" ht="15.75" r="84">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row>
    <row customHeight="1" ht="15.75" r="8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row>
    <row customHeight="1" ht="15.75" r="86">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row>
    <row customHeight="1" ht="15.75" r="87">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row>
    <row customHeight="1" ht="15.75" r="88">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row>
    <row customHeight="1" ht="15.75" r="89">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row>
    <row customHeight="1" ht="15.75" r="90">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row>
    <row customHeight="1" ht="15.75" r="9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row>
    <row customHeight="1" ht="15.75" r="92">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row>
    <row customHeight="1" ht="15.75" r="9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row>
    <row customHeight="1" ht="15.75" r="94">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row>
    <row customHeight="1" ht="15.75" r="9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row>
    <row customHeight="1" ht="15.75" r="96">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row>
    <row customHeight="1" ht="15.75" r="97">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row>
    <row customHeight="1" ht="15.75" r="98">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row>
    <row customHeight="1" ht="15.75" r="99">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row>
    <row customHeight="1" ht="15.75" r="100">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row>
    <row customHeight="1" ht="15.75" r="10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row>
    <row customHeight="1" ht="15.75" r="102">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row>
    <row customHeight="1" ht="15.75" r="1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row>
    <row customHeight="1" ht="15.75" r="104">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row>
    <row customHeight="1" ht="15.75" r="10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row>
    <row customHeight="1" ht="15.75" r="106">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row>
    <row customHeight="1" ht="15.75" r="107">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row>
    <row customHeight="1" ht="15.75" r="108">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row>
    <row customHeight="1" ht="15.75" r="109">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row>
    <row customHeight="1" ht="15.75" r="110">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row>
    <row customHeight="1" ht="15.75" r="11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row>
    <row customHeight="1" ht="15.75" r="112">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row>
    <row customHeight="1" ht="15.75" r="11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row>
    <row customHeight="1" ht="15.75" r="114">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row>
    <row customHeight="1" ht="15.75" r="11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row>
    <row customHeight="1" ht="15.75" r="116">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row>
    <row customHeight="1" ht="15.75" r="117">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row>
    <row customHeight="1" ht="15.75" r="118">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row>
    <row customHeight="1" ht="15.75" r="119">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row>
    <row customHeight="1" ht="15.75" r="120">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row>
    <row customHeight="1" ht="15.75" r="12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row>
    <row customHeight="1" ht="15.75" r="122">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row>
    <row customHeight="1" ht="15.75" r="12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row>
    <row customHeight="1" ht="15.75" r="124">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row>
    <row customHeight="1" ht="15.75" r="1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row>
    <row customHeight="1" ht="15.75" r="126">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row>
    <row customHeight="1" ht="15.75" r="127">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row>
    <row customHeight="1" ht="15.75" r="128">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row>
    <row customHeight="1" ht="15.75" r="129">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row>
    <row customHeight="1" ht="15.75" r="130">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row>
    <row customHeight="1" ht="15.75" r="13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row>
    <row customHeight="1" ht="15.75" r="13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row>
    <row customHeight="1" ht="15.75" r="13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row>
    <row customHeight="1" ht="15.75" r="134">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row>
    <row customHeight="1" ht="15.75" r="13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row>
    <row customHeight="1" ht="15.75" r="136">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row>
    <row customHeight="1" ht="15.75" r="137">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row>
    <row customHeight="1" ht="15.75" r="138">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row>
    <row customHeight="1" ht="15.75" r="139">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row>
    <row customHeight="1" ht="15.75" r="140">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row>
    <row customHeight="1" ht="15.75" r="14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row>
    <row customHeight="1" ht="15.75" r="142">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row>
    <row customHeight="1" ht="15.75" r="14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row>
    <row customHeight="1" ht="15.75" r="144">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row>
    <row customHeight="1" ht="15.75" r="14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row>
    <row customHeight="1" ht="15.75" r="146">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row>
    <row customHeight="1" ht="15.75" r="147">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row>
    <row customHeight="1" ht="15.75" r="148">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row>
    <row customHeight="1" ht="15.75" r="149">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row>
    <row customHeight="1" ht="15.75" r="150">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row>
    <row customHeight="1" ht="15.75" r="15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row>
    <row customHeight="1" ht="15.75" r="152">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row>
    <row customHeight="1" ht="15.75" r="15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row>
    <row customHeight="1" ht="15.75" r="154">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row>
    <row customHeight="1" ht="15.75" r="15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row>
    <row customHeight="1" ht="15.75" r="156">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row>
    <row customHeight="1" ht="15.75" r="157">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row>
    <row customHeight="1" ht="15.75" r="158">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row>
    <row customHeight="1" ht="15.75" r="159">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row>
    <row customHeight="1" ht="15.75" r="160">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row>
    <row customHeight="1" ht="15.75" r="16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row>
    <row customHeight="1" ht="15.75" r="162">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row>
    <row customHeight="1" ht="15.75" r="16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row>
    <row customHeight="1" ht="15.75" r="164">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row>
    <row customHeight="1" ht="15.75" r="16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row>
    <row customHeight="1" ht="15.75" r="166">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row>
    <row customHeight="1" ht="15.75" r="167">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row>
    <row customHeight="1" ht="15.75" r="168">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row>
    <row customHeight="1" ht="15.75" r="169">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row>
    <row customHeight="1" ht="15.75" r="170">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row>
    <row customHeight="1" ht="15.75" r="17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row>
    <row customHeight="1" ht="15.75" r="172">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row>
    <row customHeight="1" ht="15.75" r="17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row>
    <row customHeight="1" ht="15.75" r="174">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row>
    <row customHeight="1" ht="15.75" r="17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row>
    <row customHeight="1" ht="15.75" r="176">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row>
    <row customHeight="1" ht="15.75" r="177">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row>
    <row customHeight="1" ht="15.75" r="178">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row>
    <row customHeight="1" ht="15.75" r="179">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row>
    <row customHeight="1" ht="15.75" r="180">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row>
    <row customHeight="1" ht="15.75" r="18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row>
    <row customHeight="1" ht="15.75" r="182">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row>
    <row customHeight="1" ht="15.75" r="18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row>
    <row customHeight="1" ht="15.75" r="184">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row>
    <row customHeight="1" ht="15.75" r="18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row>
    <row customHeight="1" ht="15.75" r="186">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row>
    <row customHeight="1" ht="15.75" r="187">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row>
    <row customHeight="1" ht="15.75" r="188">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row>
    <row customHeight="1" ht="15.75" r="189">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row>
    <row customHeight="1" ht="15.75" r="190">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row>
    <row customHeight="1" ht="15.75" r="19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row>
    <row customHeight="1" ht="15.75" r="192">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row>
    <row customHeight="1" ht="15.75" r="19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row>
    <row customHeight="1" ht="15.75" r="194">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row>
    <row customHeight="1" ht="15.75" r="19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row>
    <row customHeight="1" ht="15.75" r="196">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row>
    <row customHeight="1" ht="15.75" r="197">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row>
    <row customHeight="1" ht="15.75" r="198">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row>
    <row customHeight="1" ht="15.75" r="199">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row>
    <row customHeight="1" ht="15.75" r="200">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row>
    <row customHeight="1" ht="15.75" r="20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row>
    <row customHeight="1" ht="15.75" r="202">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row>
    <row customHeight="1" ht="15.75" r="2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row>
    <row customHeight="1" ht="15.75" r="204">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row>
    <row customHeight="1" ht="15.75" r="205">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row>
    <row customHeight="1" ht="15.75" r="206">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row>
    <row customHeight="1" ht="15.75" r="207">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row>
    <row customHeight="1" ht="15.75" r="208">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row>
    <row customHeight="1" ht="15.75" r="209">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row>
    <row customHeight="1" ht="15.75" r="210">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row>
    <row customHeight="1" ht="15.75" r="21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row>
    <row customHeight="1" ht="15.75" r="212">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row>
    <row customHeight="1" ht="15.75" r="21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row>
    <row customHeight="1" ht="15.75" r="214">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row>
    <row customHeight="1" ht="15.75" r="215">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row>
    <row customHeight="1" ht="15.75" r="216">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row>
    <row customHeight="1" ht="15.75" r="217">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row>
    <row customHeight="1" ht="15.75" r="218">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row>
    <row customHeight="1" ht="15.75" r="219">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row>
    <row customHeight="1" ht="15.75" r="220">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row>
    <row customHeight="1" ht="15.75" r="22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row>
    <row customHeight="1" ht="15.75" r="222">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row>
    <row customHeight="1" ht="15.75" r="22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row>
    <row customHeight="1" ht="15.75" r="224">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row>
    <row customHeight="1" ht="15.75" r="225">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row>
    <row customHeight="1" ht="15.75" r="226">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row>
    <row customHeight="1" ht="15.75" r="227">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row>
    <row customHeight="1" ht="15.75" r="228">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row>
    <row customHeight="1" ht="15.75" r="229">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row>
    <row customHeight="1" ht="15.75" r="230">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row>
    <row customHeight="1" ht="15.75" r="23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row>
    <row customHeight="1" ht="15.75" r="232">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row>
    <row customHeight="1" ht="15.75" r="23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row>
    <row customHeight="1" ht="15.75" r="234">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row>
    <row customHeight="1" ht="15.75" r="235">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row>
    <row customHeight="1" ht="15.75" r="236">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row>
    <row customHeight="1" ht="15.75" r="237">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row>
    <row customHeight="1" ht="15.75" r="238">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row>
    <row customHeight="1" ht="15.75" r="239">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row>
    <row customHeight="1" ht="15.75" r="240">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row>
    <row customHeight="1" ht="15.75" r="24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row>
    <row customHeight="1" ht="15.75" r="242">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row>
    <row customHeight="1" ht="15.75" r="24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row>
    <row customHeight="1" ht="15.75" r="244">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row>
    <row customHeight="1" ht="15.75" r="245">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row>
    <row customHeight="1" ht="15.75" r="246">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row>
    <row customHeight="1" ht="15.75" r="247">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row>
    <row customHeight="1" ht="15.75" r="248">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row>
    <row customHeight="1" ht="15.75" r="249">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row>
  </sheetData>
  <mergeCells count="48">
    <mergeCell ref="L44:T46"/>
    <mergeCell ref="A49:B49"/>
    <mergeCell ref="B45:H46"/>
    <mergeCell ref="K47:L47"/>
    <mergeCell ref="C1:I3"/>
    <mergeCell ref="M1:S3"/>
    <mergeCell ref="I6:J11"/>
    <mergeCell ref="N6:O7"/>
    <mergeCell ref="P9:T14"/>
    <mergeCell ref="N10:O10"/>
    <mergeCell ref="N11:O14"/>
    <mergeCell ref="M6:M7"/>
    <mergeCell ref="L11:L14"/>
    <mergeCell ref="M11:M14"/>
    <mergeCell ref="I13:J29"/>
    <mergeCell ref="L16:O27"/>
    <mergeCell ref="M29:O42"/>
    <mergeCell ref="I31:J46"/>
    <mergeCell ref="B23:E35"/>
    <mergeCell ref="B36:E36"/>
    <mergeCell ref="P16:T27"/>
    <mergeCell ref="C8:H11"/>
    <mergeCell ref="C12:H15"/>
    <mergeCell ref="C16:H20"/>
    <mergeCell ref="B21:F21"/>
    <mergeCell ref="C22:H22"/>
    <mergeCell ref="F23:H23"/>
    <mergeCell ref="F24:H35"/>
    <mergeCell ref="C47:J47"/>
    <mergeCell ref="C48:J48"/>
    <mergeCell ref="C49:J49"/>
    <mergeCell ref="M47:T47"/>
    <mergeCell ref="M48:T48"/>
    <mergeCell ref="M49:T49"/>
    <mergeCell ref="P29:T29"/>
    <mergeCell ref="P30:T30"/>
    <mergeCell ref="P31:T31"/>
    <mergeCell ref="P32:T32"/>
    <mergeCell ref="P33:T33"/>
    <mergeCell ref="P34:T34"/>
    <mergeCell ref="P35:T35"/>
    <mergeCell ref="P36:T36"/>
    <mergeCell ref="P37:T37"/>
    <mergeCell ref="P38:T38"/>
    <mergeCell ref="P39:T39"/>
    <mergeCell ref="P40:T40"/>
    <mergeCell ref="P41:T41"/>
    <mergeCell ref="P42:T42"/>
  </mergeCells>
  <conditionalFormatting sqref="Q6">
    <cfRule type="containsBlanks" dxfId="4" priority="1">
      <formula>LEN(TRIM(Q6))=0</formula>
    </cfRule>
  </conditionalFormatting>
  <conditionalFormatting sqref="R6">
    <cfRule type="containsBlanks" dxfId="5" priority="2">
      <formula>LEN(TRIM(R6))=0</formula>
    </cfRule>
  </conditionalFormatting>
  <conditionalFormatting sqref="S6">
    <cfRule type="containsBlanks" dxfId="6" priority="3">
      <formula>LEN(TRIM(S6))=0</formula>
    </cfRule>
  </conditionalFormatting>
  <conditionalFormatting sqref="T6">
    <cfRule type="containsBlanks" dxfId="7" priority="4">
      <formula>LEN(TRIM(T6))=0</formula>
    </cfRule>
  </conditionalFormatting>
  <conditionalFormatting sqref="P6">
    <cfRule type="containsBlanks" dxfId="8" priority="5">
      <formula>LEN(TRIM(P6))=0</formula>
    </cfRule>
  </conditionalFormatting>
  <conditionalFormatting sqref="C38:H40 C42:H44">
    <cfRule type="notContainsBlanks" dxfId="9" priority="6">
      <formula>LEN(TRIM(C38))&gt;0</formula>
    </cfRule>
  </conditionalFormatting>
  <conditionalFormatting sqref="P7">
    <cfRule type="expression" dxfId="10" priority="7">
      <formula>ISBLANK(P6)</formula>
    </cfRule>
  </conditionalFormatting>
  <conditionalFormatting sqref="Q7">
    <cfRule type="expression" dxfId="11" priority="8">
      <formula>ISBLANK(Q6)</formula>
    </cfRule>
  </conditionalFormatting>
  <conditionalFormatting sqref="R7">
    <cfRule type="expression" dxfId="11" priority="9">
      <formula>ISBLANK(R6)</formula>
    </cfRule>
  </conditionalFormatting>
  <conditionalFormatting sqref="S7">
    <cfRule type="expression" dxfId="11" priority="10">
      <formula>ISBLANK(S6)</formula>
    </cfRule>
  </conditionalFormatting>
  <conditionalFormatting sqref="T7">
    <cfRule type="expression" dxfId="11" priority="11">
      <formula>ISBLANK(T6)</formula>
    </cfRule>
  </conditionalFormatting>
  <hyperlinks>
    <hyperlink ref="S29" r:id="rId1h"/>
    <hyperlink ref="G47" r:id="rId2h"/>
    <hyperlink ref="P47" r:id="rId3h"/>
    <hyperlink ref="G48" r:id="rId4h"/>
    <hyperlink ref="G49" r:id="rId5h"/>
  </hyperlinks>
  <printOptions/>
  <pageMargins bottom="0.07874015748031496" footer="0.0" header="0.0" left="0.07874015748031496" right="0.07874015748031496" top="0.07874015748031496"/>
  <pageSetup paperSize="9" orientation="portrait"/>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sheetPr>
  <sheetViews>
    <sheetView showGridLines="0" workbookViewId="0"/>
  </sheetViews>
  <sheetFormatPr customHeight="1" defaultColWidth="14.43" defaultRowHeight="15.0"/>
  <cols>
    <col customWidth="1" min="1" max="1" width="2.71"/>
    <col customWidth="1" min="2" max="2" width="13.29"/>
    <col customWidth="1" min="3" max="8" width="9.71"/>
    <col customWidth="1" min="9" max="9" width="12.71"/>
    <col customWidth="1" min="10" max="10" width="13.0"/>
    <col customWidth="1" min="11" max="11" width="2.71"/>
    <col customWidth="1" min="12" max="13" width="20.71"/>
    <col customWidth="1" min="14" max="15" width="10.71"/>
    <col customWidth="1" min="16" max="20" width="7.0"/>
    <col customWidth="1" min="21" max="28" width="10.71"/>
  </cols>
  <sheetData>
    <row customHeight="1" ht="15.0" r="1">
      <c r="A1" s="31"/>
      <c r="B1" s="31"/>
      <c r="C1" s="32" t="s">
        <v>129</v>
      </c>
      <c r="D1" s="33"/>
      <c r="E1" s="33"/>
      <c r="F1" s="33"/>
      <c r="G1" s="33"/>
      <c r="H1" s="33"/>
      <c r="I1" s="34"/>
      <c r="J1" s="31"/>
      <c r="K1" s="31"/>
      <c r="L1" s="31"/>
      <c r="M1" s="35" t="str">
        <f>C1</f>
        <v>Suivi du Castor d'Europe</v>
      </c>
      <c r="N1" s="33"/>
      <c r="O1" s="33"/>
      <c r="P1" s="33"/>
      <c r="Q1" s="33"/>
      <c r="R1" s="33"/>
      <c r="S1" s="34"/>
      <c r="T1" s="31"/>
      <c r="U1" s="36"/>
      <c r="V1" s="36"/>
      <c r="W1" s="36"/>
      <c r="X1" s="36"/>
      <c r="Y1" s="36"/>
      <c r="Z1" s="36"/>
      <c r="AA1" s="36"/>
      <c r="AB1" s="36"/>
    </row>
    <row customHeight="1" ht="15.0" r="2">
      <c r="A2" s="31"/>
      <c r="B2" s="31"/>
      <c r="C2" s="37"/>
      <c r="I2" s="38"/>
      <c r="J2" s="31"/>
      <c r="K2" s="31"/>
      <c r="L2" s="31"/>
      <c r="M2" s="37"/>
      <c r="S2" s="38"/>
      <c r="T2" s="31"/>
      <c r="U2" s="36"/>
      <c r="V2" s="36"/>
      <c r="W2" s="36"/>
      <c r="X2" s="36"/>
      <c r="Y2" s="36"/>
      <c r="Z2" s="36"/>
      <c r="AA2" s="36"/>
      <c r="AB2" s="36"/>
    </row>
    <row customHeight="1" ht="15.0" r="3">
      <c r="A3" s="31"/>
      <c r="B3" s="31"/>
      <c r="C3" s="39"/>
      <c r="D3" s="40"/>
      <c r="E3" s="40"/>
      <c r="F3" s="40"/>
      <c r="G3" s="40"/>
      <c r="H3" s="40"/>
      <c r="I3" s="41"/>
      <c r="J3" s="31"/>
      <c r="K3" s="31"/>
      <c r="L3" s="31"/>
      <c r="M3" s="39"/>
      <c r="N3" s="40"/>
      <c r="O3" s="40"/>
      <c r="P3" s="40"/>
      <c r="Q3" s="40"/>
      <c r="R3" s="40"/>
      <c r="S3" s="41"/>
      <c r="T3" s="31"/>
      <c r="U3" s="36"/>
      <c r="V3" s="36"/>
      <c r="W3" s="36"/>
      <c r="X3" s="36"/>
      <c r="Y3" s="36"/>
      <c r="Z3" s="36"/>
      <c r="AA3" s="36"/>
      <c r="AB3" s="36"/>
    </row>
    <row r="4">
      <c r="A4" s="31"/>
      <c r="B4" s="31"/>
      <c r="C4" s="31"/>
      <c r="D4" s="31"/>
      <c r="E4" s="31"/>
      <c r="F4" s="31"/>
      <c r="G4" s="31"/>
      <c r="H4" s="31"/>
      <c r="I4" s="31"/>
      <c r="J4" s="31"/>
      <c r="K4" s="31"/>
      <c r="L4" s="31"/>
      <c r="M4" s="31"/>
      <c r="N4" s="31"/>
      <c r="O4" s="31"/>
      <c r="P4" s="31"/>
      <c r="Q4" s="31"/>
      <c r="R4" s="31"/>
      <c r="S4" s="31"/>
      <c r="T4" s="31"/>
      <c r="U4" s="36"/>
      <c r="V4" s="36"/>
      <c r="W4" s="36"/>
      <c r="X4" s="36"/>
      <c r="Y4" s="36"/>
      <c r="Z4" s="36"/>
      <c r="AA4" s="36"/>
      <c r="AB4" s="36"/>
    </row>
    <row r="5">
      <c r="A5" s="42" t="s">
        <v>48</v>
      </c>
      <c r="B5" s="43"/>
      <c r="C5" s="43"/>
      <c r="D5" s="43"/>
      <c r="E5" s="43"/>
      <c r="F5" s="43"/>
      <c r="G5" s="43"/>
      <c r="H5" s="43"/>
      <c r="I5" s="43"/>
      <c r="J5" s="43"/>
      <c r="K5" s="42" t="s">
        <v>49</v>
      </c>
      <c r="L5" s="43"/>
      <c r="M5" s="43"/>
      <c r="N5" s="43"/>
      <c r="O5" s="43"/>
      <c r="P5" s="44" t="s">
        <v>50</v>
      </c>
      <c r="Q5" s="43"/>
      <c r="R5" s="43"/>
      <c r="S5" s="43"/>
      <c r="T5" s="45"/>
      <c r="U5" s="36"/>
      <c r="V5" s="36"/>
      <c r="W5" s="36"/>
      <c r="X5" s="36"/>
      <c r="Y5" s="36"/>
      <c r="Z5" s="36"/>
      <c r="AA5" s="36"/>
      <c r="AB5" s="36"/>
    </row>
    <row r="6">
      <c r="A6" s="42"/>
      <c r="B6" s="43"/>
      <c r="C6" s="43"/>
      <c r="D6" s="43"/>
      <c r="E6" s="43"/>
      <c r="F6" s="43"/>
      <c r="G6" s="43"/>
      <c r="H6" s="43"/>
      <c r="I6" s="46"/>
      <c r="J6" s="34"/>
      <c r="K6" s="42"/>
      <c r="L6" s="36"/>
      <c r="M6" s="47" t="s">
        <v>98</v>
      </c>
      <c r="N6" s="131">
        <v>45689.0</v>
      </c>
      <c r="O6" s="34"/>
      <c r="P6" s="49"/>
      <c r="Q6" s="50"/>
      <c r="R6" s="51"/>
      <c r="S6" s="52" t="s">
        <v>85</v>
      </c>
      <c r="T6" s="53"/>
      <c r="U6" s="36"/>
      <c r="V6" s="36"/>
      <c r="W6" s="36"/>
      <c r="X6" s="36"/>
      <c r="Y6" s="36"/>
      <c r="Z6" s="36"/>
      <c r="AA6" s="36"/>
      <c r="AB6" s="36"/>
    </row>
    <row r="7">
      <c r="A7" s="43"/>
      <c r="B7" s="43"/>
      <c r="C7" s="43"/>
      <c r="D7" s="43"/>
      <c r="E7" s="43"/>
      <c r="F7" s="43"/>
      <c r="G7" s="43"/>
      <c r="H7" s="54"/>
      <c r="I7" s="37"/>
      <c r="J7" s="38"/>
      <c r="K7" s="43"/>
      <c r="L7" s="43"/>
      <c r="M7" s="55"/>
      <c r="N7" s="39"/>
      <c r="O7" s="41"/>
      <c r="P7" s="56" t="s">
        <v>53</v>
      </c>
      <c r="Q7" s="57" t="s">
        <v>54</v>
      </c>
      <c r="R7" s="57" t="s">
        <v>55</v>
      </c>
      <c r="S7" s="57" t="s">
        <v>56</v>
      </c>
      <c r="T7" s="58" t="s">
        <v>57</v>
      </c>
      <c r="U7" s="36"/>
      <c r="V7" s="36"/>
      <c r="W7" s="36"/>
      <c r="X7" s="36"/>
      <c r="Y7" s="36"/>
      <c r="Z7" s="36"/>
      <c r="AA7" s="36"/>
      <c r="AB7" s="36"/>
    </row>
    <row r="8">
      <c r="A8" s="43"/>
      <c r="B8" s="59" t="s">
        <v>58</v>
      </c>
      <c r="C8" s="126" t="s">
        <v>130</v>
      </c>
      <c r="D8" s="61"/>
      <c r="E8" s="61"/>
      <c r="F8" s="61"/>
      <c r="G8" s="61"/>
      <c r="H8" s="62"/>
      <c r="I8" s="37"/>
      <c r="J8" s="38"/>
      <c r="K8" s="43"/>
      <c r="L8" s="54"/>
      <c r="M8" s="54"/>
      <c r="N8" s="54"/>
      <c r="O8" s="54"/>
      <c r="P8" s="63"/>
      <c r="Q8" s="43"/>
      <c r="R8" s="43"/>
      <c r="S8" s="43"/>
      <c r="T8" s="45"/>
      <c r="U8" s="36"/>
      <c r="V8" s="36"/>
      <c r="W8" s="36"/>
      <c r="X8" s="36"/>
      <c r="Y8" s="36"/>
      <c r="Z8" s="36"/>
      <c r="AA8" s="36"/>
      <c r="AB8" s="36"/>
    </row>
    <row r="9">
      <c r="A9" s="43"/>
      <c r="B9" s="64"/>
      <c r="C9" s="37"/>
      <c r="H9" s="65"/>
      <c r="I9" s="37"/>
      <c r="J9" s="38"/>
      <c r="K9" s="66"/>
      <c r="L9" s="67" t="s">
        <v>59</v>
      </c>
      <c r="M9" s="43"/>
      <c r="N9" s="43"/>
      <c r="O9" s="43"/>
      <c r="P9" s="68" t="s">
        <v>131</v>
      </c>
      <c r="T9" s="65"/>
      <c r="U9" s="36"/>
      <c r="V9" s="36"/>
      <c r="W9" s="36"/>
      <c r="X9" s="36"/>
      <c r="Y9" s="36"/>
      <c r="Z9" s="36"/>
      <c r="AA9" s="36"/>
      <c r="AB9" s="36"/>
    </row>
    <row r="10">
      <c r="A10" s="43"/>
      <c r="B10" s="64"/>
      <c r="C10" s="37"/>
      <c r="H10" s="65"/>
      <c r="I10" s="37"/>
      <c r="J10" s="38"/>
      <c r="K10" s="66"/>
      <c r="L10" s="69" t="s">
        <v>61</v>
      </c>
      <c r="M10" s="69" t="s">
        <v>62</v>
      </c>
      <c r="N10" s="70" t="s">
        <v>63</v>
      </c>
      <c r="O10" s="18"/>
      <c r="P10" s="71"/>
      <c r="T10" s="65"/>
      <c r="U10" s="36"/>
      <c r="V10" s="36"/>
      <c r="W10" s="36"/>
      <c r="X10" s="36"/>
      <c r="Y10" s="36"/>
      <c r="Z10" s="36"/>
      <c r="AA10" s="36"/>
      <c r="AB10" s="36"/>
    </row>
    <row customHeight="1" ht="30.0" r="11">
      <c r="A11" s="43"/>
      <c r="B11" s="72"/>
      <c r="C11" s="73"/>
      <c r="D11" s="74"/>
      <c r="E11" s="74"/>
      <c r="F11" s="74"/>
      <c r="G11" s="74"/>
      <c r="H11" s="75"/>
      <c r="I11" s="39"/>
      <c r="J11" s="41"/>
      <c r="K11" s="66"/>
      <c r="L11" s="76" t="s">
        <v>132</v>
      </c>
      <c r="M11" s="76" t="s">
        <v>133</v>
      </c>
      <c r="N11" s="77" t="s">
        <v>134</v>
      </c>
      <c r="O11" s="34"/>
      <c r="P11" s="71"/>
      <c r="T11" s="65"/>
      <c r="U11" s="36"/>
      <c r="V11" s="36"/>
      <c r="W11" s="36"/>
      <c r="X11" s="36"/>
      <c r="Y11" s="36"/>
      <c r="Z11" s="36"/>
      <c r="AA11" s="36"/>
      <c r="AB11" s="36"/>
    </row>
    <row r="12">
      <c r="A12" s="43"/>
      <c r="B12" s="78" t="s">
        <v>64</v>
      </c>
      <c r="C12" s="79" t="s">
        <v>135</v>
      </c>
      <c r="D12" s="61"/>
      <c r="E12" s="61"/>
      <c r="F12" s="61"/>
      <c r="G12" s="61"/>
      <c r="H12" s="62"/>
      <c r="I12" s="80" t="s">
        <v>65</v>
      </c>
      <c r="J12" s="81"/>
      <c r="K12" s="66"/>
      <c r="L12" s="82"/>
      <c r="M12" s="82"/>
      <c r="N12" s="71"/>
      <c r="O12" s="38"/>
      <c r="P12" s="71"/>
      <c r="T12" s="65"/>
      <c r="U12" s="36"/>
      <c r="V12" s="36"/>
      <c r="W12" s="36"/>
      <c r="X12" s="36"/>
      <c r="Y12" s="36"/>
      <c r="Z12" s="36"/>
      <c r="AA12" s="36"/>
      <c r="AB12" s="36"/>
    </row>
    <row r="13">
      <c r="A13" s="43"/>
      <c r="B13" s="83"/>
      <c r="C13" s="37"/>
      <c r="H13" s="65"/>
      <c r="I13" s="84" t="s">
        <v>136</v>
      </c>
      <c r="J13" s="85"/>
      <c r="K13" s="66"/>
      <c r="L13" s="82"/>
      <c r="M13" s="82"/>
      <c r="N13" s="71"/>
      <c r="O13" s="38"/>
      <c r="P13" s="71"/>
      <c r="T13" s="65"/>
      <c r="U13" s="36"/>
      <c r="V13" s="36"/>
      <c r="W13" s="36"/>
      <c r="X13" s="36"/>
      <c r="Y13" s="36"/>
      <c r="Z13" s="36"/>
      <c r="AA13" s="36"/>
      <c r="AB13" s="36"/>
    </row>
    <row customHeight="1" ht="30.0" r="14">
      <c r="A14" s="43"/>
      <c r="B14" s="83"/>
      <c r="C14" s="37"/>
      <c r="H14" s="65"/>
      <c r="I14" s="71"/>
      <c r="J14" s="65"/>
      <c r="K14" s="66"/>
      <c r="L14" s="86"/>
      <c r="M14" s="86"/>
      <c r="N14" s="87"/>
      <c r="O14" s="88"/>
      <c r="P14" s="87"/>
      <c r="Q14" s="74"/>
      <c r="R14" s="74"/>
      <c r="S14" s="74"/>
      <c r="T14" s="75"/>
      <c r="U14" s="36"/>
      <c r="V14" s="36"/>
      <c r="W14" s="36"/>
      <c r="X14" s="36"/>
      <c r="Y14" s="36"/>
      <c r="Z14" s="36"/>
      <c r="AA14" s="36"/>
      <c r="AB14" s="36"/>
    </row>
    <row r="15">
      <c r="A15" s="43"/>
      <c r="B15" s="89"/>
      <c r="C15" s="73"/>
      <c r="D15" s="74"/>
      <c r="E15" s="74"/>
      <c r="F15" s="74"/>
      <c r="G15" s="74"/>
      <c r="H15" s="75"/>
      <c r="I15" s="71"/>
      <c r="J15" s="65"/>
      <c r="K15" s="43"/>
      <c r="L15" s="90" t="s">
        <v>67</v>
      </c>
      <c r="M15" s="91"/>
      <c r="N15" s="91"/>
      <c r="O15" s="92"/>
      <c r="P15" s="90" t="s">
        <v>68</v>
      </c>
      <c r="Q15" s="91"/>
      <c r="R15" s="91"/>
      <c r="S15" s="91"/>
      <c r="T15" s="92"/>
      <c r="U15" s="36"/>
      <c r="V15" s="36"/>
      <c r="W15" s="36"/>
      <c r="X15" s="36"/>
      <c r="Y15" s="36"/>
      <c r="Z15" s="36"/>
      <c r="AA15" s="36"/>
      <c r="AB15" s="36"/>
    </row>
    <row r="16">
      <c r="A16" s="43"/>
      <c r="B16" s="78" t="s">
        <v>69</v>
      </c>
      <c r="C16" s="79" t="s">
        <v>137</v>
      </c>
      <c r="D16" s="61"/>
      <c r="E16" s="61"/>
      <c r="F16" s="61"/>
      <c r="G16" s="61"/>
      <c r="H16" s="62"/>
      <c r="I16" s="71"/>
      <c r="J16" s="65"/>
      <c r="K16" s="43"/>
      <c r="L16" s="77" t="s">
        <v>138</v>
      </c>
      <c r="M16" s="33"/>
      <c r="N16" s="33"/>
      <c r="O16" s="85"/>
      <c r="P16" s="77" t="s">
        <v>139</v>
      </c>
      <c r="Q16" s="33"/>
      <c r="R16" s="33"/>
      <c r="S16" s="33"/>
      <c r="T16" s="85"/>
      <c r="U16" s="36"/>
      <c r="V16" s="36"/>
      <c r="W16" s="36"/>
      <c r="X16" s="36"/>
      <c r="Y16" s="36"/>
      <c r="Z16" s="36"/>
      <c r="AA16" s="36"/>
      <c r="AB16" s="36"/>
    </row>
    <row r="17">
      <c r="A17" s="43"/>
      <c r="B17" s="83"/>
      <c r="C17" s="37"/>
      <c r="H17" s="65"/>
      <c r="I17" s="71"/>
      <c r="J17" s="65"/>
      <c r="K17" s="43"/>
      <c r="L17" s="71"/>
      <c r="O17" s="65"/>
      <c r="P17" s="71"/>
      <c r="T17" s="65"/>
      <c r="U17" s="36"/>
      <c r="V17" s="36"/>
      <c r="W17" s="36"/>
      <c r="X17" s="36"/>
      <c r="Y17" s="36"/>
      <c r="Z17" s="36"/>
      <c r="AA17" s="36"/>
      <c r="AB17" s="36"/>
    </row>
    <row r="18">
      <c r="A18" s="43"/>
      <c r="B18" s="83"/>
      <c r="C18" s="37"/>
      <c r="H18" s="65"/>
      <c r="I18" s="71"/>
      <c r="J18" s="65"/>
      <c r="K18" s="43"/>
      <c r="L18" s="71"/>
      <c r="O18" s="65"/>
      <c r="P18" s="71"/>
      <c r="T18" s="65"/>
      <c r="U18" s="36"/>
      <c r="V18" s="36"/>
      <c r="W18" s="36"/>
      <c r="X18" s="36"/>
      <c r="Y18" s="36"/>
      <c r="Z18" s="36"/>
      <c r="AA18" s="36"/>
      <c r="AB18" s="36"/>
    </row>
    <row r="19">
      <c r="A19" s="43"/>
      <c r="B19" s="83"/>
      <c r="C19" s="37"/>
      <c r="H19" s="65"/>
      <c r="I19" s="71"/>
      <c r="J19" s="65"/>
      <c r="K19" s="43"/>
      <c r="L19" s="71"/>
      <c r="O19" s="65"/>
      <c r="P19" s="71"/>
      <c r="T19" s="65"/>
      <c r="U19" s="36"/>
      <c r="V19" s="36"/>
      <c r="W19" s="36"/>
      <c r="X19" s="36"/>
      <c r="Y19" s="36"/>
      <c r="Z19" s="36"/>
      <c r="AA19" s="36"/>
      <c r="AB19" s="36"/>
    </row>
    <row customHeight="1" ht="30.0" r="20">
      <c r="A20" s="43"/>
      <c r="B20" s="89"/>
      <c r="C20" s="73"/>
      <c r="D20" s="74"/>
      <c r="E20" s="74"/>
      <c r="F20" s="74"/>
      <c r="G20" s="74"/>
      <c r="H20" s="75"/>
      <c r="I20" s="71"/>
      <c r="J20" s="65"/>
      <c r="K20" s="43"/>
      <c r="L20" s="71"/>
      <c r="O20" s="65"/>
      <c r="P20" s="71"/>
      <c r="T20" s="65"/>
      <c r="U20" s="36"/>
      <c r="V20" s="36"/>
      <c r="W20" s="36"/>
      <c r="X20" s="36"/>
      <c r="Y20" s="36"/>
      <c r="Z20" s="36"/>
      <c r="AA20" s="36"/>
      <c r="AB20" s="36"/>
    </row>
    <row customHeight="1" ht="15.75" r="21">
      <c r="A21" s="43"/>
      <c r="B21" s="93" t="s">
        <v>70</v>
      </c>
      <c r="C21" s="94"/>
      <c r="D21" s="94"/>
      <c r="E21" s="94"/>
      <c r="F21" s="95"/>
      <c r="G21" s="96"/>
      <c r="H21" s="97"/>
      <c r="I21" s="71"/>
      <c r="J21" s="65"/>
      <c r="K21" s="43"/>
      <c r="L21" s="71"/>
      <c r="O21" s="65"/>
      <c r="P21" s="71"/>
      <c r="T21" s="65"/>
      <c r="U21" s="36"/>
      <c r="V21" s="36"/>
      <c r="W21" s="36"/>
      <c r="X21" s="36"/>
      <c r="Y21" s="36"/>
      <c r="Z21" s="36"/>
      <c r="AA21" s="36"/>
      <c r="AB21" s="36"/>
    </row>
    <row customHeight="1" ht="15.75" r="22">
      <c r="A22" s="43"/>
      <c r="B22" s="98" t="s">
        <v>71</v>
      </c>
      <c r="C22" s="99" t="s">
        <v>109</v>
      </c>
      <c r="D22" s="8"/>
      <c r="E22" s="8"/>
      <c r="F22" s="8"/>
      <c r="G22" s="8"/>
      <c r="H22" s="100"/>
      <c r="I22" s="71"/>
      <c r="J22" s="65"/>
      <c r="K22" s="43"/>
      <c r="L22" s="71"/>
      <c r="O22" s="65"/>
      <c r="P22" s="71"/>
      <c r="T22" s="65"/>
      <c r="U22" s="36"/>
      <c r="V22" s="36"/>
      <c r="W22" s="36"/>
      <c r="X22" s="36"/>
      <c r="Y22" s="36"/>
      <c r="Z22" s="36"/>
      <c r="AA22" s="36"/>
      <c r="AB22" s="36"/>
    </row>
    <row customHeight="1" ht="15.75" r="23">
      <c r="A23" s="43"/>
      <c r="B23" s="101"/>
      <c r="C23" s="33"/>
      <c r="D23" s="33"/>
      <c r="E23" s="34"/>
      <c r="F23" s="102" t="s">
        <v>73</v>
      </c>
      <c r="G23" s="8"/>
      <c r="H23" s="100"/>
      <c r="I23" s="71"/>
      <c r="J23" s="65"/>
      <c r="K23" s="43"/>
      <c r="L23" s="71"/>
      <c r="O23" s="65"/>
      <c r="P23" s="71"/>
      <c r="T23" s="65"/>
      <c r="U23" s="36"/>
      <c r="V23" s="36"/>
      <c r="W23" s="36"/>
      <c r="X23" s="36"/>
      <c r="Y23" s="36"/>
      <c r="Z23" s="36"/>
      <c r="AA23" s="36"/>
      <c r="AB23" s="36"/>
    </row>
    <row customHeight="1" ht="30.0" r="24">
      <c r="A24" s="43"/>
      <c r="B24" s="71"/>
      <c r="E24" s="38"/>
      <c r="F24" s="103" t="s">
        <v>140</v>
      </c>
      <c r="G24" s="33"/>
      <c r="H24" s="85"/>
      <c r="I24" s="71"/>
      <c r="J24" s="65"/>
      <c r="K24" s="43"/>
      <c r="L24" s="71"/>
      <c r="O24" s="65"/>
      <c r="P24" s="71"/>
      <c r="T24" s="65"/>
      <c r="U24" s="36"/>
      <c r="V24" s="36"/>
      <c r="W24" s="36"/>
      <c r="X24" s="36"/>
      <c r="Y24" s="36"/>
      <c r="Z24" s="36"/>
      <c r="AA24" s="36"/>
      <c r="AB24" s="36"/>
    </row>
    <row customHeight="1" ht="15.75" r="25">
      <c r="A25" s="43"/>
      <c r="B25" s="71"/>
      <c r="E25" s="38"/>
      <c r="F25" s="37"/>
      <c r="H25" s="65"/>
      <c r="I25" s="71"/>
      <c r="J25" s="65"/>
      <c r="K25" s="43"/>
      <c r="L25" s="71"/>
      <c r="O25" s="65"/>
      <c r="P25" s="71"/>
      <c r="T25" s="65"/>
      <c r="U25" s="36"/>
      <c r="V25" s="36"/>
      <c r="W25" s="36"/>
      <c r="X25" s="36"/>
      <c r="Y25" s="36"/>
      <c r="Z25" s="36"/>
      <c r="AA25" s="36"/>
      <c r="AB25" s="36"/>
    </row>
    <row customHeight="1" ht="15.75" r="26">
      <c r="A26" s="43"/>
      <c r="B26" s="71"/>
      <c r="E26" s="38"/>
      <c r="F26" s="37"/>
      <c r="H26" s="65"/>
      <c r="I26" s="71"/>
      <c r="J26" s="65"/>
      <c r="K26" s="43"/>
      <c r="L26" s="71"/>
      <c r="O26" s="65"/>
      <c r="P26" s="71"/>
      <c r="T26" s="65"/>
      <c r="U26" s="36"/>
      <c r="V26" s="36"/>
      <c r="W26" s="36"/>
      <c r="X26" s="36"/>
      <c r="Y26" s="36"/>
      <c r="Z26" s="36"/>
      <c r="AA26" s="36"/>
      <c r="AB26" s="36"/>
    </row>
    <row customHeight="1" ht="15.75" r="27">
      <c r="A27" s="43"/>
      <c r="B27" s="71"/>
      <c r="E27" s="38"/>
      <c r="F27" s="37"/>
      <c r="H27" s="65"/>
      <c r="I27" s="71"/>
      <c r="J27" s="65"/>
      <c r="K27" s="43"/>
      <c r="L27" s="87"/>
      <c r="M27" s="74"/>
      <c r="N27" s="74"/>
      <c r="O27" s="75"/>
      <c r="P27" s="87"/>
      <c r="Q27" s="74"/>
      <c r="R27" s="74"/>
      <c r="S27" s="74"/>
      <c r="T27" s="75"/>
      <c r="U27" s="36"/>
      <c r="V27" s="36"/>
      <c r="W27" s="36"/>
      <c r="X27" s="36"/>
      <c r="Y27" s="36"/>
      <c r="Z27" s="36"/>
      <c r="AA27" s="36"/>
      <c r="AB27" s="36"/>
    </row>
    <row customHeight="1" ht="15.75" r="28">
      <c r="A28" s="43"/>
      <c r="B28" s="71"/>
      <c r="E28" s="38"/>
      <c r="F28" s="37"/>
      <c r="H28" s="65"/>
      <c r="I28" s="71"/>
      <c r="J28" s="65"/>
      <c r="K28" s="43"/>
      <c r="L28" s="90" t="s">
        <v>74</v>
      </c>
      <c r="M28" s="91"/>
      <c r="N28" s="91"/>
      <c r="O28" s="92"/>
      <c r="P28" s="90" t="s">
        <v>75</v>
      </c>
      <c r="Q28" s="91"/>
      <c r="R28" s="91"/>
      <c r="S28" s="91"/>
      <c r="T28" s="92"/>
      <c r="U28" s="36"/>
      <c r="V28" s="36"/>
      <c r="W28" s="36"/>
      <c r="X28" s="36"/>
      <c r="Y28" s="36"/>
      <c r="Z28" s="36"/>
      <c r="AA28" s="36"/>
      <c r="AB28" s="36"/>
    </row>
    <row customHeight="1" ht="15.75" r="29">
      <c r="A29" s="43"/>
      <c r="B29" s="71"/>
      <c r="E29" s="38"/>
      <c r="F29" s="37"/>
      <c r="H29" s="65"/>
      <c r="I29" s="87"/>
      <c r="J29" s="75"/>
      <c r="K29" s="43"/>
      <c r="L29" s="63"/>
      <c r="M29" s="132" t="s">
        <v>141</v>
      </c>
      <c r="N29" s="33"/>
      <c r="O29" s="85"/>
      <c r="P29" s="161" t="str">
        <f>=HYPERLINK("https://carmen.carmencarto.fr/38/Castor.map", "Carte nationale de présence")</f>
      </c>
      <c r="Q29" s="8"/>
      <c r="R29" s="18"/>
      <c r="S29" s="127" t="inlineStr">
        <is>
          <t/>
        </is>
      </c>
      <c r="T29" s="100"/>
      <c r="U29" s="36"/>
      <c r="V29" s="36"/>
      <c r="W29" s="36"/>
      <c r="X29" s="36"/>
      <c r="Y29" s="36"/>
      <c r="Z29" s="36"/>
      <c r="AA29" s="36"/>
      <c r="AB29" s="36"/>
    </row>
    <row customHeight="1" ht="15.0" r="30">
      <c r="A30" s="43"/>
      <c r="B30" s="71"/>
      <c r="E30" s="38"/>
      <c r="F30" s="37"/>
      <c r="H30" s="65"/>
      <c r="I30" s="107" t="s">
        <v>78</v>
      </c>
      <c r="J30" s="97"/>
      <c r="K30" s="43"/>
      <c r="L30" s="63"/>
      <c r="M30" s="37"/>
      <c r="O30" s="65"/>
      <c r="P30" s="105"/>
      <c r="Q30" s="8"/>
      <c r="R30" s="18"/>
      <c r="S30" s="106"/>
      <c r="T30" s="100"/>
      <c r="U30" s="36"/>
      <c r="V30" s="36"/>
      <c r="W30" s="36"/>
      <c r="X30" s="36"/>
      <c r="Y30" s="36"/>
      <c r="Z30" s="36"/>
      <c r="AA30" s="36"/>
      <c r="AB30" s="36"/>
    </row>
    <row customHeight="1" ht="15.75" r="31">
      <c r="A31" s="43"/>
      <c r="B31" s="71"/>
      <c r="E31" s="38"/>
      <c r="F31" s="37"/>
      <c r="H31" s="65"/>
      <c r="I31" s="84" t="s">
        <v>144</v>
      </c>
      <c r="J31" s="85"/>
      <c r="K31" s="43"/>
      <c r="L31" s="63"/>
      <c r="M31" s="37"/>
      <c r="O31" s="65"/>
      <c r="P31" s="105"/>
      <c r="Q31" s="8"/>
      <c r="R31" s="18"/>
      <c r="S31" s="106"/>
      <c r="T31" s="100"/>
      <c r="U31" s="36"/>
      <c r="V31" s="36"/>
      <c r="W31" s="36"/>
      <c r="X31" s="36"/>
      <c r="Y31" s="36"/>
      <c r="Z31" s="36"/>
      <c r="AA31" s="36"/>
      <c r="AB31" s="36"/>
    </row>
    <row customHeight="1" ht="15.75" r="32">
      <c r="A32" s="43"/>
      <c r="B32" s="71"/>
      <c r="E32" s="38"/>
      <c r="F32" s="37"/>
      <c r="H32" s="65"/>
      <c r="I32" s="71"/>
      <c r="J32" s="65"/>
      <c r="K32" s="43"/>
      <c r="L32" s="63"/>
      <c r="M32" s="37"/>
      <c r="O32" s="65"/>
      <c r="P32" s="105"/>
      <c r="Q32" s="8"/>
      <c r="R32" s="18"/>
      <c r="S32" s="106"/>
      <c r="T32" s="100"/>
      <c r="U32" s="36"/>
      <c r="V32" s="36"/>
      <c r="W32" s="36"/>
      <c r="X32" s="36"/>
      <c r="Y32" s="36"/>
      <c r="Z32" s="36"/>
      <c r="AA32" s="36"/>
      <c r="AB32" s="36"/>
    </row>
    <row customHeight="1" ht="15.75" r="33">
      <c r="A33" s="43"/>
      <c r="B33" s="71"/>
      <c r="E33" s="38"/>
      <c r="F33" s="37"/>
      <c r="H33" s="65"/>
      <c r="I33" s="71"/>
      <c r="J33" s="65"/>
      <c r="K33" s="43"/>
      <c r="L33" s="63"/>
      <c r="M33" s="37"/>
      <c r="O33" s="65"/>
      <c r="P33" s="105"/>
      <c r="Q33" s="8"/>
      <c r="R33" s="18"/>
      <c r="S33" s="106"/>
      <c r="T33" s="100"/>
      <c r="U33" s="36"/>
      <c r="V33" s="36"/>
      <c r="W33" s="36"/>
      <c r="X33" s="36"/>
      <c r="Y33" s="36"/>
      <c r="Z33" s="36"/>
      <c r="AA33" s="36"/>
      <c r="AB33" s="36"/>
    </row>
    <row customHeight="1" ht="15.75" r="34">
      <c r="A34" s="43"/>
      <c r="B34" s="71"/>
      <c r="E34" s="38"/>
      <c r="F34" s="37"/>
      <c r="H34" s="65"/>
      <c r="I34" s="71"/>
      <c r="J34" s="65"/>
      <c r="K34" s="43"/>
      <c r="L34" s="63"/>
      <c r="M34" s="37"/>
      <c r="O34" s="65"/>
      <c r="P34" s="105"/>
      <c r="Q34" s="8"/>
      <c r="R34" s="18"/>
      <c r="S34" s="106"/>
      <c r="T34" s="100"/>
      <c r="U34" s="36"/>
      <c r="V34" s="36"/>
      <c r="W34" s="36"/>
      <c r="X34" s="36"/>
      <c r="Y34" s="36"/>
      <c r="Z34" s="36"/>
      <c r="AA34" s="36"/>
      <c r="AB34" s="36"/>
    </row>
    <row customHeight="1" ht="15.75" r="35">
      <c r="A35" s="43"/>
      <c r="B35" s="87"/>
      <c r="C35" s="74"/>
      <c r="D35" s="74"/>
      <c r="E35" s="88"/>
      <c r="F35" s="73"/>
      <c r="G35" s="74"/>
      <c r="H35" s="75"/>
      <c r="I35" s="71"/>
      <c r="J35" s="65"/>
      <c r="K35" s="43"/>
      <c r="L35" s="63"/>
      <c r="M35" s="37"/>
      <c r="O35" s="65"/>
      <c r="P35" s="105"/>
      <c r="Q35" s="8"/>
      <c r="R35" s="18"/>
      <c r="S35" s="106"/>
      <c r="T35" s="100"/>
      <c r="U35" s="36"/>
      <c r="V35" s="36"/>
      <c r="W35" s="36"/>
      <c r="X35" s="36"/>
      <c r="Y35" s="36"/>
      <c r="Z35" s="36"/>
      <c r="AA35" s="36"/>
      <c r="AB35" s="36"/>
    </row>
    <row customHeight="1" ht="15.75" r="36">
      <c r="A36" s="43"/>
      <c r="B36" s="93" t="s">
        <v>79</v>
      </c>
      <c r="C36" s="94"/>
      <c r="D36" s="94"/>
      <c r="E36" s="95"/>
      <c r="F36" s="108"/>
      <c r="G36" s="108"/>
      <c r="H36" s="108"/>
      <c r="I36" s="71"/>
      <c r="J36" s="65"/>
      <c r="K36" s="43"/>
      <c r="L36" s="63"/>
      <c r="M36" s="37"/>
      <c r="O36" s="65"/>
      <c r="P36" s="105"/>
      <c r="Q36" s="8"/>
      <c r="R36" s="18"/>
      <c r="S36" s="106"/>
      <c r="T36" s="100"/>
      <c r="U36" s="36"/>
      <c r="V36" s="36"/>
      <c r="W36" s="36"/>
      <c r="X36" s="36"/>
      <c r="Y36" s="36"/>
      <c r="Z36" s="36"/>
      <c r="AA36" s="36"/>
      <c r="AB36" s="36"/>
    </row>
    <row customHeight="1" ht="15.75" r="37">
      <c r="A37" s="43"/>
      <c r="B37" s="83"/>
      <c r="C37" s="109" t="s">
        <v>80</v>
      </c>
      <c r="D37" s="109" t="s">
        <v>81</v>
      </c>
      <c r="E37" s="109" t="s">
        <v>82</v>
      </c>
      <c r="F37" s="109" t="s">
        <v>83</v>
      </c>
      <c r="G37" s="109" t="s">
        <v>82</v>
      </c>
      <c r="H37" s="109" t="s">
        <v>80</v>
      </c>
      <c r="I37" s="71"/>
      <c r="J37" s="65"/>
      <c r="K37" s="43"/>
      <c r="L37" s="63"/>
      <c r="M37" s="37"/>
      <c r="O37" s="65"/>
      <c r="P37" s="105"/>
      <c r="Q37" s="8"/>
      <c r="R37" s="18"/>
      <c r="S37" s="106"/>
      <c r="T37" s="100"/>
      <c r="U37" s="36"/>
      <c r="V37" s="36"/>
      <c r="W37" s="36"/>
      <c r="X37" s="36"/>
      <c r="Y37" s="36"/>
      <c r="Z37" s="36"/>
      <c r="AA37" s="36"/>
      <c r="AB37" s="36"/>
    </row>
    <row customHeight="1" ht="12.75" r="38">
      <c r="A38" s="43"/>
      <c r="B38" s="110"/>
      <c r="C38" s="111" t="s">
        <v>85</v>
      </c>
      <c r="D38" s="111" t="s">
        <v>85</v>
      </c>
      <c r="E38" s="111" t="s">
        <v>85</v>
      </c>
      <c r="F38" s="111"/>
      <c r="G38" s="111"/>
      <c r="H38" s="111"/>
      <c r="I38" s="71"/>
      <c r="J38" s="65"/>
      <c r="K38" s="43"/>
      <c r="L38" s="63"/>
      <c r="M38" s="37"/>
      <c r="O38" s="65"/>
      <c r="P38" s="105"/>
      <c r="Q38" s="8"/>
      <c r="R38" s="18"/>
      <c r="S38" s="106"/>
      <c r="T38" s="100"/>
      <c r="U38" s="36"/>
      <c r="V38" s="36"/>
      <c r="W38" s="36"/>
      <c r="X38" s="36"/>
      <c r="Y38" s="36"/>
      <c r="Z38" s="36"/>
      <c r="AA38" s="36"/>
      <c r="AB38" s="36"/>
    </row>
    <row customHeight="1" ht="12.75" r="39">
      <c r="A39" s="43"/>
      <c r="B39" s="110"/>
      <c r="C39" s="112"/>
      <c r="D39" s="112"/>
      <c r="E39" s="112"/>
      <c r="F39" s="112"/>
      <c r="G39" s="112"/>
      <c r="H39" s="112"/>
      <c r="I39" s="71"/>
      <c r="J39" s="65"/>
      <c r="K39" s="43"/>
      <c r="L39" s="63"/>
      <c r="M39" s="37"/>
      <c r="O39" s="65"/>
      <c r="P39" s="105"/>
      <c r="Q39" s="8"/>
      <c r="R39" s="18"/>
      <c r="S39" s="106"/>
      <c r="T39" s="100"/>
      <c r="U39" s="36"/>
      <c r="V39" s="36"/>
      <c r="W39" s="36"/>
      <c r="X39" s="36"/>
      <c r="Y39" s="36"/>
      <c r="Z39" s="36"/>
      <c r="AA39" s="36"/>
      <c r="AB39" s="36"/>
    </row>
    <row customHeight="1" ht="12.75" r="40">
      <c r="A40" s="43"/>
      <c r="B40" s="110"/>
      <c r="C40" s="112"/>
      <c r="D40" s="112"/>
      <c r="E40" s="112"/>
      <c r="F40" s="112"/>
      <c r="G40" s="112"/>
      <c r="H40" s="112"/>
      <c r="I40" s="71"/>
      <c r="J40" s="65"/>
      <c r="K40" s="43"/>
      <c r="L40" s="63"/>
      <c r="M40" s="37"/>
      <c r="O40" s="65"/>
      <c r="P40" s="105"/>
      <c r="Q40" s="8"/>
      <c r="R40" s="18"/>
      <c r="S40" s="106"/>
      <c r="T40" s="100"/>
      <c r="U40" s="36"/>
      <c r="V40" s="36"/>
      <c r="W40" s="36"/>
      <c r="X40" s="36"/>
      <c r="Y40" s="36"/>
      <c r="Z40" s="36"/>
      <c r="AA40" s="36"/>
      <c r="AB40" s="36"/>
    </row>
    <row customHeight="1" ht="15.75" r="41">
      <c r="A41" s="43"/>
      <c r="B41" s="83"/>
      <c r="C41" s="109" t="s">
        <v>80</v>
      </c>
      <c r="D41" s="109" t="s">
        <v>83</v>
      </c>
      <c r="E41" s="109" t="s">
        <v>88</v>
      </c>
      <c r="F41" s="109" t="s">
        <v>89</v>
      </c>
      <c r="G41" s="109" t="s">
        <v>90</v>
      </c>
      <c r="H41" s="109" t="s">
        <v>91</v>
      </c>
      <c r="I41" s="71"/>
      <c r="J41" s="65"/>
      <c r="K41" s="43"/>
      <c r="L41" s="63"/>
      <c r="M41" s="37"/>
      <c r="O41" s="65"/>
      <c r="P41" s="105"/>
      <c r="Q41" s="8"/>
      <c r="R41" s="18"/>
      <c r="S41" s="106"/>
      <c r="T41" s="100"/>
      <c r="U41" s="36"/>
      <c r="V41" s="36"/>
      <c r="W41" s="36"/>
      <c r="X41" s="36"/>
      <c r="Y41" s="36"/>
      <c r="Z41" s="36"/>
      <c r="AA41" s="36"/>
      <c r="AB41" s="36"/>
    </row>
    <row customHeight="1" ht="12.75" r="42">
      <c r="A42" s="43"/>
      <c r="B42" s="110"/>
      <c r="C42" s="111"/>
      <c r="D42" s="111"/>
      <c r="E42" s="111"/>
      <c r="F42" s="111"/>
      <c r="G42" s="111" t="s">
        <v>85</v>
      </c>
      <c r="H42" s="111" t="s">
        <v>85</v>
      </c>
      <c r="I42" s="71"/>
      <c r="J42" s="65"/>
      <c r="K42" s="43"/>
      <c r="L42" s="63"/>
      <c r="M42" s="39"/>
      <c r="N42" s="40"/>
      <c r="O42" s="113"/>
      <c r="P42" s="114"/>
      <c r="Q42" s="115"/>
      <c r="R42" s="116"/>
      <c r="S42" s="117"/>
      <c r="T42" s="118"/>
      <c r="U42" s="36"/>
      <c r="V42" s="36"/>
      <c r="W42" s="36"/>
      <c r="X42" s="36"/>
      <c r="Y42" s="36"/>
      <c r="Z42" s="36"/>
      <c r="AA42" s="36"/>
      <c r="AB42" s="36"/>
    </row>
    <row customHeight="1" ht="12.75" r="43">
      <c r="A43" s="43"/>
      <c r="B43" s="110"/>
      <c r="C43" s="111"/>
      <c r="D43" s="111"/>
      <c r="E43" s="111"/>
      <c r="F43" s="111"/>
      <c r="G43" s="111"/>
      <c r="H43" s="111"/>
      <c r="I43" s="71"/>
      <c r="J43" s="65"/>
      <c r="K43" s="43"/>
      <c r="L43" s="90" t="s">
        <v>92</v>
      </c>
      <c r="M43" s="91"/>
      <c r="N43" s="91"/>
      <c r="O43" s="91"/>
      <c r="P43" s="43"/>
      <c r="Q43" s="43"/>
      <c r="R43" s="43"/>
      <c r="S43" s="43"/>
      <c r="T43" s="66"/>
      <c r="U43" s="36"/>
      <c r="V43" s="36"/>
      <c r="W43" s="36"/>
      <c r="X43" s="36"/>
      <c r="Y43" s="36"/>
      <c r="Z43" s="36"/>
      <c r="AA43" s="36"/>
      <c r="AB43" s="36"/>
    </row>
    <row customHeight="1" ht="12.75" r="44">
      <c r="A44" s="43"/>
      <c r="B44" s="110"/>
      <c r="C44" s="112"/>
      <c r="D44" s="112"/>
      <c r="E44" s="112"/>
      <c r="F44" s="112"/>
      <c r="G44" s="112"/>
      <c r="H44" s="112"/>
      <c r="I44" s="71"/>
      <c r="J44" s="65"/>
      <c r="K44" s="43"/>
      <c r="L44" s="77" t="s">
        <v>145</v>
      </c>
      <c r="M44" s="33"/>
      <c r="N44" s="33"/>
      <c r="O44" s="33"/>
      <c r="P44" s="33"/>
      <c r="Q44" s="33"/>
      <c r="R44" s="33"/>
      <c r="S44" s="33"/>
      <c r="T44" s="85"/>
      <c r="U44" s="36"/>
      <c r="V44" s="36"/>
      <c r="W44" s="36"/>
      <c r="X44" s="36"/>
      <c r="Y44" s="36"/>
      <c r="Z44" s="36"/>
      <c r="AA44" s="36"/>
      <c r="AB44" s="36"/>
    </row>
    <row customHeight="1" ht="15.75" r="45">
      <c r="A45" s="43"/>
      <c r="B45" s="119" t="s">
        <v>146</v>
      </c>
      <c r="C45" s="33"/>
      <c r="D45" s="33"/>
      <c r="E45" s="33"/>
      <c r="F45" s="33"/>
      <c r="G45" s="33"/>
      <c r="H45" s="85"/>
      <c r="I45" s="71"/>
      <c r="J45" s="65"/>
      <c r="K45" s="43"/>
      <c r="L45" s="71"/>
      <c r="T45" s="65"/>
      <c r="U45" s="36"/>
      <c r="V45" s="36"/>
      <c r="W45" s="36"/>
      <c r="X45" s="36"/>
      <c r="Y45" s="36"/>
      <c r="Z45" s="36"/>
      <c r="AA45" s="36"/>
      <c r="AB45" s="36"/>
    </row>
    <row customHeight="1" ht="15.75" r="46">
      <c r="A46" s="43"/>
      <c r="B46" s="87"/>
      <c r="C46" s="74"/>
      <c r="D46" s="74"/>
      <c r="E46" s="74"/>
      <c r="F46" s="74"/>
      <c r="G46" s="74"/>
      <c r="H46" s="75"/>
      <c r="I46" s="87"/>
      <c r="J46" s="75"/>
      <c r="K46" s="43"/>
      <c r="L46" s="120"/>
      <c r="M46" s="40"/>
      <c r="N46" s="40"/>
      <c r="O46" s="40"/>
      <c r="P46" s="40"/>
      <c r="Q46" s="40"/>
      <c r="R46" s="40"/>
      <c r="S46" s="40"/>
      <c r="T46" s="113"/>
      <c r="U46" s="36"/>
      <c r="V46" s="36"/>
      <c r="W46" s="36"/>
      <c r="X46" s="36"/>
      <c r="Y46" s="36"/>
      <c r="Z46" s="36"/>
      <c r="AA46" s="36"/>
      <c r="AB46" s="36"/>
    </row>
    <row customHeight="1" ht="15.75" r="47">
      <c r="A47" s="121" t="s">
        <v>93</v>
      </c>
      <c r="B47" s="31"/>
      <c r="C47" s="159" t="str">
        <f>=HYPERLINK("https://professionnels.ofb.fr/fr/reseau-castor", "Le réseau Castor")</f>
      </c>
      <c r="D47" s="94"/>
      <c r="E47" s="94"/>
      <c r="F47" s="95"/>
      <c r="G47" s="128" t="inlineStr">
        <is>
          <t/>
        </is>
      </c>
      <c r="H47" s="94"/>
      <c r="I47" s="94"/>
      <c r="J47" s="95"/>
      <c r="K47" s="123" t="s">
        <v>93</v>
      </c>
      <c r="L47" s="18"/>
      <c r="M47" s="160" t="str">
        <f>=HYPERLINK("https://ged.ofb.fr/share/page/site/dridf-rseau-partenarial-castor/dashboard", "Site du réseau castor IdF")</f>
      </c>
      <c r="N47" s="8"/>
      <c r="O47" s="18"/>
      <c r="P47" s="129" t="inlineStr">
        <is>
          <t/>
        </is>
      </c>
      <c r="Q47" s="8"/>
      <c r="R47" s="8"/>
      <c r="S47" s="8"/>
      <c r="T47" s="18"/>
      <c r="U47" s="36"/>
      <c r="V47" s="36"/>
      <c r="W47" s="36"/>
      <c r="X47" s="36"/>
      <c r="Y47" s="36"/>
      <c r="Z47" s="36"/>
      <c r="AA47" s="36"/>
      <c r="AB47" s="36"/>
    </row>
    <row customHeight="1" ht="15.75" r="48">
      <c r="A48" s="31"/>
      <c r="B48" s="31"/>
      <c r="C48" s="160" t="str">
        <f>=HYPERLINK("https://professionnels.ofb.fr/fr/doc-fiches-especes/castor-deurope-castor-fiber", "Fiche espèce")</f>
      </c>
      <c r="D48" s="8"/>
      <c r="E48" s="8"/>
      <c r="F48" s="18"/>
      <c r="G48" s="129" t="inlineStr">
        <is>
          <t/>
        </is>
      </c>
      <c r="H48" s="8"/>
      <c r="I48" s="8"/>
      <c r="J48" s="18"/>
      <c r="K48" s="31"/>
      <c r="L48" s="31"/>
      <c r="M48" s="160" t="str">
        <f>=HYPERLINK("https://ged.ofb.fr/share/s/giB4EPFIRPmsQZiGFeYY0A", "Protocole")</f>
      </c>
      <c r="N48" s="8"/>
      <c r="O48" s="18"/>
      <c r="P48" s="129" t="inlineStr">
        <is>
          <t/>
        </is>
      </c>
      <c r="Q48" s="8"/>
      <c r="R48" s="8"/>
      <c r="S48" s="8"/>
      <c r="T48" s="18"/>
      <c r="U48" s="36"/>
      <c r="V48" s="36"/>
      <c r="W48" s="36"/>
      <c r="X48" s="36"/>
      <c r="Y48" s="36"/>
      <c r="Z48" s="36"/>
      <c r="AA48" s="36"/>
      <c r="AB48" s="36"/>
    </row>
    <row customHeight="1" ht="15.75" r="49">
      <c r="A49" s="130">
        <v>45743.0</v>
      </c>
      <c r="B49" s="18"/>
      <c r="C49" s="124"/>
      <c r="D49" s="8"/>
      <c r="E49" s="8"/>
      <c r="F49" s="18"/>
      <c r="G49" s="124"/>
      <c r="H49" s="8"/>
      <c r="I49" s="8"/>
      <c r="J49" s="18"/>
      <c r="K49" s="31"/>
      <c r="L49" s="31"/>
      <c r="M49" s="160" t="str">
        <f>=HYPERLINK("http://geo.ofb.fr/rezopmcc", "Rezo PMCC")</f>
      </c>
      <c r="N49" s="8"/>
      <c r="O49" s="18"/>
      <c r="P49" s="129" t="inlineStr">
        <is>
          <t/>
        </is>
      </c>
      <c r="Q49" s="8"/>
      <c r="R49" s="8"/>
      <c r="S49" s="8"/>
      <c r="T49" s="18"/>
      <c r="U49" s="36"/>
      <c r="V49" s="36"/>
      <c r="W49" s="36"/>
      <c r="X49" s="36"/>
      <c r="Y49" s="36"/>
      <c r="Z49" s="36"/>
      <c r="AA49" s="36"/>
      <c r="AB49" s="36"/>
    </row>
    <row customHeight="1" ht="15.75" r="50">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row>
    <row customHeight="1" ht="15.75" r="5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row>
    <row customHeight="1" ht="15.75" r="52">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row>
    <row customHeight="1" ht="15.75" r="5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row>
    <row customHeight="1" ht="15.75" r="54">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row>
    <row customHeight="1" ht="15.75" r="5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row>
    <row customHeight="1" ht="15.75" r="56">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row>
    <row customHeight="1" ht="15.75" r="57">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row>
    <row customHeight="1" ht="15.75" r="58">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row>
    <row customHeight="1" ht="15.75" r="59">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row>
    <row customHeight="1" ht="15.75" r="60">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row>
    <row customHeight="1" ht="15.75" r="6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row>
    <row customHeight="1" ht="15.75" r="62">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row>
    <row customHeight="1" ht="15.75" r="6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row>
    <row customHeight="1" ht="15.75" r="64">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row>
    <row customHeight="1" ht="15.75" r="6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row>
    <row customHeight="1" ht="15.75" r="66">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row>
    <row customHeight="1" ht="15.75" r="67">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customHeight="1" ht="15.75" r="68">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row>
    <row customHeight="1" ht="15.75" r="69">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row>
    <row customHeight="1" ht="15.75" r="70">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row>
    <row customHeight="1" ht="15.75" r="7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row>
    <row customHeight="1" ht="15.75" r="72">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row>
    <row customHeight="1" ht="15.75" r="7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row>
    <row customHeight="1" ht="15.75" r="74">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row>
    <row customHeight="1" ht="15.75" r="7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row>
    <row customHeight="1" ht="15.75" r="76">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row>
    <row customHeight="1" ht="15.75" r="77">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row>
    <row customHeight="1" ht="15.75" r="78">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row>
    <row customHeight="1" ht="15.75" r="79">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row>
    <row customHeight="1" ht="15.75" r="80">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row>
    <row customHeight="1" ht="15.75" r="8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row>
    <row customHeight="1" ht="15.75" r="8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row>
    <row customHeight="1" ht="15.75" r="8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row>
    <row customHeight="1" ht="15.75" r="84">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row>
    <row customHeight="1" ht="15.75" r="8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row>
    <row customHeight="1" ht="15.75" r="86">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row>
    <row customHeight="1" ht="15.75" r="87">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row>
    <row customHeight="1" ht="15.75" r="88">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row>
    <row customHeight="1" ht="15.75" r="89">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row>
    <row customHeight="1" ht="15.75" r="90">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row>
    <row customHeight="1" ht="15.75" r="9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row>
    <row customHeight="1" ht="15.75" r="92">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row>
    <row customHeight="1" ht="15.75" r="9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row>
    <row customHeight="1" ht="15.75" r="94">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row>
    <row customHeight="1" ht="15.75" r="9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row>
    <row customHeight="1" ht="15.75" r="96">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row>
    <row customHeight="1" ht="15.75" r="97">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row>
    <row customHeight="1" ht="15.75" r="98">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row>
    <row customHeight="1" ht="15.75" r="99">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row>
    <row customHeight="1" ht="15.75" r="100">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row>
    <row customHeight="1" ht="15.75" r="10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row>
    <row customHeight="1" ht="15.75" r="102">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row>
    <row customHeight="1" ht="15.75" r="1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row>
    <row customHeight="1" ht="15.75" r="104">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row>
    <row customHeight="1" ht="15.75" r="10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row>
    <row customHeight="1" ht="15.75" r="106">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row>
    <row customHeight="1" ht="15.75" r="107">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row>
    <row customHeight="1" ht="15.75" r="108">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row>
    <row customHeight="1" ht="15.75" r="109">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row>
    <row customHeight="1" ht="15.75" r="110">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row>
    <row customHeight="1" ht="15.75" r="11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row>
    <row customHeight="1" ht="15.75" r="112">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row>
    <row customHeight="1" ht="15.75" r="11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row>
    <row customHeight="1" ht="15.75" r="114">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row>
    <row customHeight="1" ht="15.75" r="11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row>
    <row customHeight="1" ht="15.75" r="116">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row>
    <row customHeight="1" ht="15.75" r="117">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row>
    <row customHeight="1" ht="15.75" r="118">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row>
    <row customHeight="1" ht="15.75" r="119">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row>
    <row customHeight="1" ht="15.75" r="120">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row>
    <row customHeight="1" ht="15.75" r="12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row>
    <row customHeight="1" ht="15.75" r="122">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row>
    <row customHeight="1" ht="15.75" r="12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row>
    <row customHeight="1" ht="15.75" r="124">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row>
    <row customHeight="1" ht="15.75" r="1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row>
    <row customHeight="1" ht="15.75" r="126">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row>
    <row customHeight="1" ht="15.75" r="127">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row>
    <row customHeight="1" ht="15.75" r="128">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row>
    <row customHeight="1" ht="15.75" r="129">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row>
    <row customHeight="1" ht="15.75" r="130">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row>
    <row customHeight="1" ht="15.75" r="13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row>
    <row customHeight="1" ht="15.75" r="13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row>
    <row customHeight="1" ht="15.75" r="13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row>
    <row customHeight="1" ht="15.75" r="134">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row>
    <row customHeight="1" ht="15.75" r="13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row>
    <row customHeight="1" ht="15.75" r="136">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row>
    <row customHeight="1" ht="15.75" r="137">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row>
    <row customHeight="1" ht="15.75" r="138">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row>
    <row customHeight="1" ht="15.75" r="139">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row>
    <row customHeight="1" ht="15.75" r="140">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row>
    <row customHeight="1" ht="15.75" r="14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row>
    <row customHeight="1" ht="15.75" r="142">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row>
    <row customHeight="1" ht="15.75" r="14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row>
    <row customHeight="1" ht="15.75" r="144">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row>
    <row customHeight="1" ht="15.75" r="14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row>
    <row customHeight="1" ht="15.75" r="146">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row>
    <row customHeight="1" ht="15.75" r="147">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row>
    <row customHeight="1" ht="15.75" r="148">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row>
    <row customHeight="1" ht="15.75" r="149">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row>
    <row customHeight="1" ht="15.75" r="150">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row>
    <row customHeight="1" ht="15.75" r="15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row>
    <row customHeight="1" ht="15.75" r="152">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row>
    <row customHeight="1" ht="15.75" r="15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row>
    <row customHeight="1" ht="15.75" r="154">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row>
    <row customHeight="1" ht="15.75" r="15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row>
    <row customHeight="1" ht="15.75" r="156">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row>
    <row customHeight="1" ht="15.75" r="157">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row>
    <row customHeight="1" ht="15.75" r="158">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row>
    <row customHeight="1" ht="15.75" r="159">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row>
    <row customHeight="1" ht="15.75" r="160">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row>
    <row customHeight="1" ht="15.75" r="16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row>
    <row customHeight="1" ht="15.75" r="162">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row>
    <row customHeight="1" ht="15.75" r="16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row>
    <row customHeight="1" ht="15.75" r="164">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row>
    <row customHeight="1" ht="15.75" r="16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row>
    <row customHeight="1" ht="15.75" r="166">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row>
    <row customHeight="1" ht="15.75" r="167">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row>
    <row customHeight="1" ht="15.75" r="168">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row>
    <row customHeight="1" ht="15.75" r="169">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row>
    <row customHeight="1" ht="15.75" r="170">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row>
    <row customHeight="1" ht="15.75" r="17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row>
    <row customHeight="1" ht="15.75" r="172">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row>
    <row customHeight="1" ht="15.75" r="17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row>
    <row customHeight="1" ht="15.75" r="174">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row>
    <row customHeight="1" ht="15.75" r="17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row>
    <row customHeight="1" ht="15.75" r="176">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row>
    <row customHeight="1" ht="15.75" r="177">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row>
    <row customHeight="1" ht="15.75" r="178">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row>
    <row customHeight="1" ht="15.75" r="179">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row>
    <row customHeight="1" ht="15.75" r="180">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row>
    <row customHeight="1" ht="15.75" r="18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row>
    <row customHeight="1" ht="15.75" r="182">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row>
    <row customHeight="1" ht="15.75" r="18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row>
    <row customHeight="1" ht="15.75" r="184">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row>
    <row customHeight="1" ht="15.75" r="18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row>
    <row customHeight="1" ht="15.75" r="186">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row>
    <row customHeight="1" ht="15.75" r="187">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row>
    <row customHeight="1" ht="15.75" r="188">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row>
    <row customHeight="1" ht="15.75" r="189">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row>
    <row customHeight="1" ht="15.75" r="190">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row>
    <row customHeight="1" ht="15.75" r="19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row>
    <row customHeight="1" ht="15.75" r="192">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row>
    <row customHeight="1" ht="15.75" r="19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row>
    <row customHeight="1" ht="15.75" r="194">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row>
    <row customHeight="1" ht="15.75" r="19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row>
    <row customHeight="1" ht="15.75" r="196">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row>
    <row customHeight="1" ht="15.75" r="197">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row>
    <row customHeight="1" ht="15.75" r="198">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row>
    <row customHeight="1" ht="15.75" r="199">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row>
    <row customHeight="1" ht="15.75" r="200">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row>
    <row customHeight="1" ht="15.75" r="20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row>
    <row customHeight="1" ht="15.75" r="202">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row>
    <row customHeight="1" ht="15.75" r="2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row>
    <row customHeight="1" ht="15.75" r="204">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row>
    <row customHeight="1" ht="15.75" r="205">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row>
    <row customHeight="1" ht="15.75" r="206">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row>
    <row customHeight="1" ht="15.75" r="207">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row>
    <row customHeight="1" ht="15.75" r="208">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row>
    <row customHeight="1" ht="15.75" r="209">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row>
    <row customHeight="1" ht="15.75" r="210">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row>
    <row customHeight="1" ht="15.75" r="21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row>
    <row customHeight="1" ht="15.75" r="212">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row>
    <row customHeight="1" ht="15.75" r="21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row>
    <row customHeight="1" ht="15.75" r="214">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row>
    <row customHeight="1" ht="15.75" r="215">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row>
    <row customHeight="1" ht="15.75" r="216">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row>
    <row customHeight="1" ht="15.75" r="217">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row>
    <row customHeight="1" ht="15.75" r="218">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row>
    <row customHeight="1" ht="15.75" r="219">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row>
    <row customHeight="1" ht="15.75" r="220">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row>
    <row customHeight="1" ht="15.75" r="22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row>
    <row customHeight="1" ht="15.75" r="222">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row>
    <row customHeight="1" ht="15.75" r="22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row>
    <row customHeight="1" ht="15.75" r="224">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row>
    <row customHeight="1" ht="15.75" r="225">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row>
    <row customHeight="1" ht="15.75" r="226">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row>
    <row customHeight="1" ht="15.75" r="227">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row>
    <row customHeight="1" ht="15.75" r="228">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row>
    <row customHeight="1" ht="15.75" r="229">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row>
    <row customHeight="1" ht="15.75" r="230">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row>
    <row customHeight="1" ht="15.75" r="23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row>
    <row customHeight="1" ht="15.75" r="232">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row>
    <row customHeight="1" ht="15.75" r="23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row>
    <row customHeight="1" ht="15.75" r="234">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row>
    <row customHeight="1" ht="15.75" r="235">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row>
    <row customHeight="1" ht="15.75" r="236">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row>
    <row customHeight="1" ht="15.75" r="237">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row>
    <row customHeight="1" ht="15.75" r="238">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row>
    <row customHeight="1" ht="15.75" r="239">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row>
    <row customHeight="1" ht="15.75" r="240">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row>
    <row customHeight="1" ht="15.75" r="24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row>
    <row customHeight="1" ht="15.75" r="242">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row>
    <row customHeight="1" ht="15.75" r="24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row>
    <row customHeight="1" ht="15.75" r="244">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row>
    <row customHeight="1" ht="15.75" r="245">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row>
    <row customHeight="1" ht="15.75" r="246">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row>
    <row customHeight="1" ht="15.75" r="247">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row>
    <row customHeight="1" ht="15.75" r="248">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row>
    <row customHeight="1" ht="15.75" r="249">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row>
  </sheetData>
  <mergeCells count="48">
    <mergeCell ref="L44:T46"/>
    <mergeCell ref="A49:B49"/>
    <mergeCell ref="B45:H46"/>
    <mergeCell ref="K47:L47"/>
    <mergeCell ref="C1:I3"/>
    <mergeCell ref="M1:S3"/>
    <mergeCell ref="I6:J11"/>
    <mergeCell ref="N6:O7"/>
    <mergeCell ref="P9:T14"/>
    <mergeCell ref="N10:O10"/>
    <mergeCell ref="N11:O14"/>
    <mergeCell ref="M6:M7"/>
    <mergeCell ref="L11:L14"/>
    <mergeCell ref="M11:M14"/>
    <mergeCell ref="I13:J29"/>
    <mergeCell ref="L16:O27"/>
    <mergeCell ref="M29:O42"/>
    <mergeCell ref="I31:J46"/>
    <mergeCell ref="B23:E35"/>
    <mergeCell ref="B36:E36"/>
    <mergeCell ref="P16:T27"/>
    <mergeCell ref="C8:H11"/>
    <mergeCell ref="C12:H15"/>
    <mergeCell ref="C16:H20"/>
    <mergeCell ref="B21:F21"/>
    <mergeCell ref="C22:H22"/>
    <mergeCell ref="F23:H23"/>
    <mergeCell ref="F24:H35"/>
    <mergeCell ref="C47:J47"/>
    <mergeCell ref="C48:J48"/>
    <mergeCell ref="C49:J49"/>
    <mergeCell ref="M47:T47"/>
    <mergeCell ref="M48:T48"/>
    <mergeCell ref="M49:T49"/>
    <mergeCell ref="P29:T29"/>
    <mergeCell ref="P30:T30"/>
    <mergeCell ref="P31:T31"/>
    <mergeCell ref="P32:T32"/>
    <mergeCell ref="P33:T33"/>
    <mergeCell ref="P34:T34"/>
    <mergeCell ref="P35:T35"/>
    <mergeCell ref="P36:T36"/>
    <mergeCell ref="P37:T37"/>
    <mergeCell ref="P38:T38"/>
    <mergeCell ref="P39:T39"/>
    <mergeCell ref="P40:T40"/>
    <mergeCell ref="P41:T41"/>
    <mergeCell ref="P42:T42"/>
  </mergeCells>
  <conditionalFormatting sqref="Q6">
    <cfRule type="containsBlanks" dxfId="4" priority="1">
      <formula>LEN(TRIM(Q6))=0</formula>
    </cfRule>
  </conditionalFormatting>
  <conditionalFormatting sqref="R6">
    <cfRule type="containsBlanks" dxfId="5" priority="2">
      <formula>LEN(TRIM(R6))=0</formula>
    </cfRule>
  </conditionalFormatting>
  <conditionalFormatting sqref="S6">
    <cfRule type="containsBlanks" dxfId="6" priority="3">
      <formula>LEN(TRIM(S6))=0</formula>
    </cfRule>
  </conditionalFormatting>
  <conditionalFormatting sqref="T6">
    <cfRule type="containsBlanks" dxfId="7" priority="4">
      <formula>LEN(TRIM(T6))=0</formula>
    </cfRule>
  </conditionalFormatting>
  <conditionalFormatting sqref="P6">
    <cfRule type="containsBlanks" dxfId="8" priority="5">
      <formula>LEN(TRIM(P6))=0</formula>
    </cfRule>
  </conditionalFormatting>
  <conditionalFormatting sqref="C38:H40 C42:H44">
    <cfRule type="notContainsBlanks" dxfId="9" priority="6">
      <formula>LEN(TRIM(C38))&gt;0</formula>
    </cfRule>
  </conditionalFormatting>
  <conditionalFormatting sqref="P7">
    <cfRule type="expression" dxfId="10" priority="7">
      <formula>ISBLANK(P6)</formula>
    </cfRule>
  </conditionalFormatting>
  <conditionalFormatting sqref="Q7">
    <cfRule type="expression" dxfId="11" priority="8">
      <formula>ISBLANK(Q6)</formula>
    </cfRule>
  </conditionalFormatting>
  <conditionalFormatting sqref="R7">
    <cfRule type="expression" dxfId="11" priority="9">
      <formula>ISBLANK(R6)</formula>
    </cfRule>
  </conditionalFormatting>
  <conditionalFormatting sqref="S7">
    <cfRule type="expression" dxfId="11" priority="10">
      <formula>ISBLANK(S6)</formula>
    </cfRule>
  </conditionalFormatting>
  <conditionalFormatting sqref="T7">
    <cfRule type="expression" dxfId="11" priority="11">
      <formula>ISBLANK(T6)</formula>
    </cfRule>
  </conditionalFormatting>
  <hyperlinks>
    <hyperlink ref="S29" r:id="rId1h"/>
    <hyperlink ref="G47" r:id="rId2h"/>
    <hyperlink ref="P47" r:id="rId3h"/>
    <hyperlink ref="G48" r:id="rId4h"/>
    <hyperlink ref="P48" r:id="rId5h"/>
    <hyperlink ref="P49" r:id="rId6h"/>
  </hyperlinks>
  <printOptions/>
  <pageMargins bottom="0.07874015748031496" footer="0.0" header="0.0" left="0.07874015748031496" right="0.07874015748031496" top="0.07874015748031496"/>
  <pageSetup paperSize="9" orientation="portrait"/>
  <drawing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sheetPr>
  <sheetViews>
    <sheetView showGridLines="0" workbookViewId="0"/>
  </sheetViews>
  <sheetFormatPr customHeight="1" defaultColWidth="14.43" defaultRowHeight="15.0"/>
  <cols>
    <col customWidth="1" min="1" max="1" width="2.71"/>
    <col customWidth="1" min="2" max="2" width="13.29"/>
    <col customWidth="1" min="3" max="8" width="9.71"/>
    <col customWidth="1" min="9" max="9" width="12.71"/>
    <col customWidth="1" min="10" max="10" width="13.0"/>
    <col customWidth="1" min="11" max="11" width="2.71"/>
    <col customWidth="1" min="12" max="13" width="20.71"/>
    <col customWidth="1" min="14" max="15" width="10.71"/>
    <col customWidth="1" min="16" max="20" width="7.0"/>
    <col customWidth="1" min="21" max="28" width="10.71"/>
  </cols>
  <sheetData>
    <row customHeight="1" ht="15.0" r="1">
      <c r="A1" s="31"/>
      <c r="B1" s="31"/>
      <c r="C1" s="32" t="s">
        <v>155</v>
      </c>
      <c r="D1" s="33"/>
      <c r="E1" s="33"/>
      <c r="F1" s="33"/>
      <c r="G1" s="33"/>
      <c r="H1" s="33"/>
      <c r="I1" s="34"/>
      <c r="J1" s="31"/>
      <c r="K1" s="31"/>
      <c r="L1" s="31"/>
      <c r="M1" s="35" t="str">
        <f>C1</f>
        <v>Réseau Petits et Méso-Carnivores</v>
      </c>
      <c r="N1" s="33"/>
      <c r="O1" s="33"/>
      <c r="P1" s="33"/>
      <c r="Q1" s="33"/>
      <c r="R1" s="33"/>
      <c r="S1" s="34"/>
      <c r="T1" s="31"/>
      <c r="U1" s="36"/>
      <c r="V1" s="36"/>
      <c r="W1" s="36"/>
      <c r="X1" s="36"/>
      <c r="Y1" s="36"/>
      <c r="Z1" s="36"/>
      <c r="AA1" s="36"/>
      <c r="AB1" s="36"/>
    </row>
    <row customHeight="1" ht="15.0" r="2">
      <c r="A2" s="31"/>
      <c r="B2" s="31"/>
      <c r="C2" s="37"/>
      <c r="I2" s="38"/>
      <c r="J2" s="31"/>
      <c r="K2" s="31"/>
      <c r="L2" s="31"/>
      <c r="M2" s="37"/>
      <c r="S2" s="38"/>
      <c r="T2" s="31"/>
      <c r="U2" s="36"/>
      <c r="V2" s="36"/>
      <c r="W2" s="36"/>
      <c r="X2" s="36"/>
      <c r="Y2" s="36"/>
      <c r="Z2" s="36"/>
      <c r="AA2" s="36"/>
      <c r="AB2" s="36"/>
    </row>
    <row customHeight="1" ht="15.0" r="3">
      <c r="A3" s="31"/>
      <c r="B3" s="31"/>
      <c r="C3" s="39"/>
      <c r="D3" s="40"/>
      <c r="E3" s="40"/>
      <c r="F3" s="40"/>
      <c r="G3" s="40"/>
      <c r="H3" s="40"/>
      <c r="I3" s="41"/>
      <c r="J3" s="31"/>
      <c r="K3" s="31"/>
      <c r="L3" s="31"/>
      <c r="M3" s="39"/>
      <c r="N3" s="40"/>
      <c r="O3" s="40"/>
      <c r="P3" s="40"/>
      <c r="Q3" s="40"/>
      <c r="R3" s="40"/>
      <c r="S3" s="41"/>
      <c r="T3" s="31"/>
      <c r="U3" s="36"/>
      <c r="V3" s="36"/>
      <c r="W3" s="36"/>
      <c r="X3" s="36"/>
      <c r="Y3" s="36"/>
      <c r="Z3" s="36"/>
      <c r="AA3" s="36"/>
      <c r="AB3" s="36"/>
    </row>
    <row r="4">
      <c r="A4" s="31"/>
      <c r="B4" s="31"/>
      <c r="C4" s="31"/>
      <c r="D4" s="31"/>
      <c r="E4" s="31"/>
      <c r="F4" s="31"/>
      <c r="G4" s="31"/>
      <c r="H4" s="31"/>
      <c r="I4" s="31"/>
      <c r="J4" s="31"/>
      <c r="K4" s="31"/>
      <c r="L4" s="31"/>
      <c r="M4" s="31"/>
      <c r="N4" s="31"/>
      <c r="O4" s="31"/>
      <c r="P4" s="31"/>
      <c r="Q4" s="31"/>
      <c r="R4" s="31"/>
      <c r="S4" s="31"/>
      <c r="T4" s="31"/>
      <c r="U4" s="36"/>
      <c r="V4" s="36"/>
      <c r="W4" s="36"/>
      <c r="X4" s="36"/>
      <c r="Y4" s="36"/>
      <c r="Z4" s="36"/>
      <c r="AA4" s="36"/>
      <c r="AB4" s="36"/>
    </row>
    <row r="5">
      <c r="A5" s="42" t="s">
        <v>48</v>
      </c>
      <c r="B5" s="43"/>
      <c r="C5" s="43"/>
      <c r="D5" s="43"/>
      <c r="E5" s="43"/>
      <c r="F5" s="43"/>
      <c r="G5" s="43"/>
      <c r="H5" s="43"/>
      <c r="I5" s="43"/>
      <c r="J5" s="43"/>
      <c r="K5" s="42" t="s">
        <v>49</v>
      </c>
      <c r="L5" s="43"/>
      <c r="M5" s="43"/>
      <c r="N5" s="43"/>
      <c r="O5" s="43"/>
      <c r="P5" s="44" t="s">
        <v>50</v>
      </c>
      <c r="Q5" s="43"/>
      <c r="R5" s="43"/>
      <c r="S5" s="43"/>
      <c r="T5" s="45"/>
      <c r="U5" s="36"/>
      <c r="V5" s="36"/>
      <c r="W5" s="36"/>
      <c r="X5" s="36"/>
      <c r="Y5" s="36"/>
      <c r="Z5" s="36"/>
      <c r="AA5" s="36"/>
      <c r="AB5" s="36"/>
    </row>
    <row r="6">
      <c r="A6" s="42"/>
      <c r="B6" s="43"/>
      <c r="C6" s="43"/>
      <c r="D6" s="43"/>
      <c r="E6" s="43"/>
      <c r="F6" s="43"/>
      <c r="G6" s="43"/>
      <c r="H6" s="43"/>
      <c r="I6" s="46"/>
      <c r="J6" s="34"/>
      <c r="K6" s="42"/>
      <c r="L6" s="36"/>
      <c r="M6" s="47" t="s">
        <v>156</v>
      </c>
      <c r="N6" s="48">
        <v>1.0</v>
      </c>
      <c r="O6" s="34"/>
      <c r="P6" s="49"/>
      <c r="Q6" s="50"/>
      <c r="R6" s="51" t="s">
        <v>85</v>
      </c>
      <c r="S6" s="52"/>
      <c r="T6" s="53"/>
      <c r="U6" s="36"/>
      <c r="V6" s="36"/>
      <c r="W6" s="36"/>
      <c r="X6" s="36"/>
      <c r="Y6" s="36"/>
      <c r="Z6" s="36"/>
      <c r="AA6" s="36"/>
      <c r="AB6" s="36"/>
    </row>
    <row r="7">
      <c r="A7" s="43"/>
      <c r="B7" s="43"/>
      <c r="C7" s="43"/>
      <c r="D7" s="43"/>
      <c r="E7" s="43"/>
      <c r="F7" s="43"/>
      <c r="G7" s="43"/>
      <c r="H7" s="54"/>
      <c r="I7" s="37"/>
      <c r="J7" s="38"/>
      <c r="K7" s="43"/>
      <c r="L7" s="43"/>
      <c r="M7" s="55"/>
      <c r="N7" s="39"/>
      <c r="O7" s="41"/>
      <c r="P7" s="56" t="s">
        <v>53</v>
      </c>
      <c r="Q7" s="57" t="s">
        <v>54</v>
      </c>
      <c r="R7" s="57" t="s">
        <v>55</v>
      </c>
      <c r="S7" s="57" t="s">
        <v>56</v>
      </c>
      <c r="T7" s="58" t="s">
        <v>57</v>
      </c>
      <c r="U7" s="36"/>
      <c r="V7" s="36"/>
      <c r="W7" s="36"/>
      <c r="X7" s="36"/>
      <c r="Y7" s="36"/>
      <c r="Z7" s="36"/>
      <c r="AA7" s="36"/>
      <c r="AB7" s="36"/>
    </row>
    <row r="8">
      <c r="A8" s="43"/>
      <c r="B8" s="59" t="s">
        <v>58</v>
      </c>
      <c r="C8" s="60" t="s">
        <v>157</v>
      </c>
      <c r="D8" s="61"/>
      <c r="E8" s="61"/>
      <c r="F8" s="61"/>
      <c r="G8" s="61"/>
      <c r="H8" s="62"/>
      <c r="I8" s="37"/>
      <c r="J8" s="38"/>
      <c r="K8" s="43"/>
      <c r="L8" s="54"/>
      <c r="M8" s="54"/>
      <c r="N8" s="54"/>
      <c r="O8" s="54"/>
      <c r="P8" s="63"/>
      <c r="Q8" s="43"/>
      <c r="R8" s="43"/>
      <c r="S8" s="43"/>
      <c r="T8" s="45"/>
      <c r="U8" s="36"/>
      <c r="V8" s="36"/>
      <c r="W8" s="36"/>
      <c r="X8" s="36"/>
      <c r="Y8" s="36"/>
      <c r="Z8" s="36"/>
      <c r="AA8" s="36"/>
      <c r="AB8" s="36"/>
    </row>
    <row r="9">
      <c r="A9" s="43"/>
      <c r="B9" s="64"/>
      <c r="C9" s="37"/>
      <c r="H9" s="65"/>
      <c r="I9" s="37"/>
      <c r="J9" s="38"/>
      <c r="K9" s="66"/>
      <c r="L9" s="67" t="s">
        <v>59</v>
      </c>
      <c r="M9" s="43"/>
      <c r="N9" s="43"/>
      <c r="O9" s="43"/>
      <c r="P9" s="68" t="s">
        <v>158</v>
      </c>
      <c r="T9" s="65"/>
      <c r="U9" s="36"/>
      <c r="V9" s="36"/>
      <c r="W9" s="36"/>
      <c r="X9" s="36"/>
      <c r="Y9" s="36"/>
      <c r="Z9" s="36"/>
      <c r="AA9" s="36"/>
      <c r="AB9" s="36"/>
    </row>
    <row r="10">
      <c r="A10" s="43"/>
      <c r="B10" s="64"/>
      <c r="C10" s="37"/>
      <c r="H10" s="65"/>
      <c r="I10" s="37"/>
      <c r="J10" s="38"/>
      <c r="K10" s="66"/>
      <c r="L10" s="69" t="s">
        <v>61</v>
      </c>
      <c r="M10" s="69" t="s">
        <v>62</v>
      </c>
      <c r="N10" s="70" t="s">
        <v>63</v>
      </c>
      <c r="O10" s="18"/>
      <c r="P10" s="71"/>
      <c r="T10" s="65"/>
      <c r="U10" s="36"/>
      <c r="V10" s="36"/>
      <c r="W10" s="36"/>
      <c r="X10" s="36"/>
      <c r="Y10" s="36"/>
      <c r="Z10" s="36"/>
      <c r="AA10" s="36"/>
      <c r="AB10" s="36"/>
    </row>
    <row customHeight="1" ht="30.0" r="11">
      <c r="A11" s="43"/>
      <c r="B11" s="72"/>
      <c r="C11" s="73"/>
      <c r="D11" s="74"/>
      <c r="E11" s="74"/>
      <c r="F11" s="74"/>
      <c r="G11" s="74"/>
      <c r="H11" s="75"/>
      <c r="I11" s="39"/>
      <c r="J11" s="41"/>
      <c r="K11" s="66"/>
      <c r="L11" s="76" t="s">
        <v>159</v>
      </c>
      <c r="M11" s="76" t="s">
        <v>65</v>
      </c>
      <c r="N11" s="77" t="s">
        <v>160</v>
      </c>
      <c r="O11" s="34"/>
      <c r="P11" s="71"/>
      <c r="T11" s="65"/>
      <c r="U11" s="36"/>
      <c r="V11" s="36"/>
      <c r="W11" s="36"/>
      <c r="X11" s="36"/>
      <c r="Y11" s="36"/>
      <c r="Z11" s="36"/>
      <c r="AA11" s="36"/>
      <c r="AB11" s="36"/>
    </row>
    <row r="12">
      <c r="A12" s="43"/>
      <c r="B12" s="78" t="s">
        <v>64</v>
      </c>
      <c r="C12" s="133" t="s">
        <v>161</v>
      </c>
      <c r="D12" s="61"/>
      <c r="E12" s="61"/>
      <c r="F12" s="61"/>
      <c r="G12" s="61"/>
      <c r="H12" s="62"/>
      <c r="I12" s="80" t="s">
        <v>65</v>
      </c>
      <c r="J12" s="81"/>
      <c r="K12" s="66"/>
      <c r="L12" s="82"/>
      <c r="M12" s="82"/>
      <c r="N12" s="71"/>
      <c r="O12" s="38"/>
      <c r="P12" s="71"/>
      <c r="T12" s="65"/>
      <c r="U12" s="36"/>
      <c r="V12" s="36"/>
      <c r="W12" s="36"/>
      <c r="X12" s="36"/>
      <c r="Y12" s="36"/>
      <c r="Z12" s="36"/>
      <c r="AA12" s="36"/>
      <c r="AB12" s="36"/>
    </row>
    <row r="13">
      <c r="A13" s="43"/>
      <c r="B13" s="83"/>
      <c r="C13" s="37"/>
      <c r="H13" s="65"/>
      <c r="I13" s="84" t="s">
        <v>162</v>
      </c>
      <c r="J13" s="85"/>
      <c r="K13" s="66"/>
      <c r="L13" s="82"/>
      <c r="M13" s="82"/>
      <c r="N13" s="71"/>
      <c r="O13" s="38"/>
      <c r="P13" s="71"/>
      <c r="T13" s="65"/>
      <c r="U13" s="36"/>
      <c r="V13" s="36"/>
      <c r="W13" s="36"/>
      <c r="X13" s="36"/>
      <c r="Y13" s="36"/>
      <c r="Z13" s="36"/>
      <c r="AA13" s="36"/>
      <c r="AB13" s="36"/>
    </row>
    <row customHeight="1" ht="30.0" r="14">
      <c r="A14" s="43"/>
      <c r="B14" s="83"/>
      <c r="C14" s="37"/>
      <c r="H14" s="65"/>
      <c r="I14" s="71"/>
      <c r="J14" s="65"/>
      <c r="K14" s="66"/>
      <c r="L14" s="86"/>
      <c r="M14" s="86"/>
      <c r="N14" s="87"/>
      <c r="O14" s="88"/>
      <c r="P14" s="87"/>
      <c r="Q14" s="74"/>
      <c r="R14" s="74"/>
      <c r="S14" s="74"/>
      <c r="T14" s="75"/>
      <c r="U14" s="36"/>
      <c r="V14" s="36"/>
      <c r="W14" s="36"/>
      <c r="X14" s="36"/>
      <c r="Y14" s="36"/>
      <c r="Z14" s="36"/>
      <c r="AA14" s="36"/>
      <c r="AB14" s="36"/>
    </row>
    <row r="15">
      <c r="A15" s="43"/>
      <c r="B15" s="89"/>
      <c r="C15" s="73"/>
      <c r="D15" s="74"/>
      <c r="E15" s="74"/>
      <c r="F15" s="74"/>
      <c r="G15" s="74"/>
      <c r="H15" s="75"/>
      <c r="I15" s="71"/>
      <c r="J15" s="65"/>
      <c r="K15" s="43"/>
      <c r="L15" s="90" t="s">
        <v>67</v>
      </c>
      <c r="M15" s="91"/>
      <c r="N15" s="91"/>
      <c r="O15" s="92"/>
      <c r="P15" s="90" t="s">
        <v>68</v>
      </c>
      <c r="Q15" s="91"/>
      <c r="R15" s="91"/>
      <c r="S15" s="91"/>
      <c r="T15" s="92"/>
      <c r="U15" s="36"/>
      <c r="V15" s="36"/>
      <c r="W15" s="36"/>
      <c r="X15" s="36"/>
      <c r="Y15" s="36"/>
      <c r="Z15" s="36"/>
      <c r="AA15" s="36"/>
      <c r="AB15" s="36"/>
    </row>
    <row r="16">
      <c r="A16" s="43"/>
      <c r="B16" s="78" t="s">
        <v>69</v>
      </c>
      <c r="C16" s="79" t="s">
        <v>163</v>
      </c>
      <c r="D16" s="61"/>
      <c r="E16" s="61"/>
      <c r="F16" s="61"/>
      <c r="G16" s="61"/>
      <c r="H16" s="62"/>
      <c r="I16" s="71"/>
      <c r="J16" s="65"/>
      <c r="K16" s="43"/>
      <c r="L16" s="77"/>
      <c r="M16" s="33"/>
      <c r="N16" s="33"/>
      <c r="O16" s="85"/>
      <c r="P16" s="77" t="s">
        <v>164</v>
      </c>
      <c r="Q16" s="33"/>
      <c r="R16" s="33"/>
      <c r="S16" s="33"/>
      <c r="T16" s="85"/>
      <c r="U16" s="36"/>
      <c r="V16" s="36"/>
      <c r="W16" s="36"/>
      <c r="X16" s="36"/>
      <c r="Y16" s="36"/>
      <c r="Z16" s="36"/>
      <c r="AA16" s="36"/>
      <c r="AB16" s="36"/>
    </row>
    <row r="17">
      <c r="A17" s="43"/>
      <c r="B17" s="83"/>
      <c r="C17" s="37"/>
      <c r="H17" s="65"/>
      <c r="I17" s="71"/>
      <c r="J17" s="65"/>
      <c r="K17" s="43"/>
      <c r="L17" s="71"/>
      <c r="O17" s="65"/>
      <c r="P17" s="71"/>
      <c r="T17" s="65"/>
      <c r="U17" s="36"/>
      <c r="V17" s="36"/>
      <c r="W17" s="36"/>
      <c r="X17" s="36"/>
      <c r="Y17" s="36"/>
      <c r="Z17" s="36"/>
      <c r="AA17" s="36"/>
      <c r="AB17" s="36"/>
    </row>
    <row r="18">
      <c r="A18" s="43"/>
      <c r="B18" s="83"/>
      <c r="C18" s="37"/>
      <c r="H18" s="65"/>
      <c r="I18" s="71"/>
      <c r="J18" s="65"/>
      <c r="K18" s="43"/>
      <c r="L18" s="71"/>
      <c r="O18" s="65"/>
      <c r="P18" s="71"/>
      <c r="T18" s="65"/>
      <c r="U18" s="36"/>
      <c r="V18" s="36"/>
      <c r="W18" s="36"/>
      <c r="X18" s="36"/>
      <c r="Y18" s="36"/>
      <c r="Z18" s="36"/>
      <c r="AA18" s="36"/>
      <c r="AB18" s="36"/>
    </row>
    <row r="19">
      <c r="A19" s="43"/>
      <c r="B19" s="83"/>
      <c r="C19" s="37"/>
      <c r="H19" s="65"/>
      <c r="I19" s="71"/>
      <c r="J19" s="65"/>
      <c r="K19" s="43"/>
      <c r="L19" s="71"/>
      <c r="O19" s="65"/>
      <c r="P19" s="71"/>
      <c r="T19" s="65"/>
      <c r="U19" s="36"/>
      <c r="V19" s="36"/>
      <c r="W19" s="36"/>
      <c r="X19" s="36"/>
      <c r="Y19" s="36"/>
      <c r="Z19" s="36"/>
      <c r="AA19" s="36"/>
      <c r="AB19" s="36"/>
    </row>
    <row customHeight="1" ht="30.0" r="20">
      <c r="A20" s="43"/>
      <c r="B20" s="89"/>
      <c r="C20" s="73"/>
      <c r="D20" s="74"/>
      <c r="E20" s="74"/>
      <c r="F20" s="74"/>
      <c r="G20" s="74"/>
      <c r="H20" s="75"/>
      <c r="I20" s="71"/>
      <c r="J20" s="65"/>
      <c r="K20" s="43"/>
      <c r="L20" s="71"/>
      <c r="O20" s="65"/>
      <c r="P20" s="71"/>
      <c r="T20" s="65"/>
      <c r="U20" s="36"/>
      <c r="V20" s="36"/>
      <c r="W20" s="36"/>
      <c r="X20" s="36"/>
      <c r="Y20" s="36"/>
      <c r="Z20" s="36"/>
      <c r="AA20" s="36"/>
      <c r="AB20" s="36"/>
    </row>
    <row customHeight="1" ht="15.75" r="21">
      <c r="A21" s="43"/>
      <c r="B21" s="93" t="s">
        <v>70</v>
      </c>
      <c r="C21" s="94"/>
      <c r="D21" s="94"/>
      <c r="E21" s="94"/>
      <c r="F21" s="95"/>
      <c r="G21" s="96"/>
      <c r="H21" s="97"/>
      <c r="I21" s="71"/>
      <c r="J21" s="65"/>
      <c r="K21" s="43"/>
      <c r="L21" s="71"/>
      <c r="O21" s="65"/>
      <c r="P21" s="71"/>
      <c r="T21" s="65"/>
      <c r="U21" s="36"/>
      <c r="V21" s="36"/>
      <c r="W21" s="36"/>
      <c r="X21" s="36"/>
      <c r="Y21" s="36"/>
      <c r="Z21" s="36"/>
      <c r="AA21" s="36"/>
      <c r="AB21" s="36"/>
    </row>
    <row customHeight="1" ht="15.75" r="22">
      <c r="A22" s="43"/>
      <c r="B22" s="98" t="s">
        <v>71</v>
      </c>
      <c r="C22" s="99" t="s">
        <v>72</v>
      </c>
      <c r="D22" s="8"/>
      <c r="E22" s="8"/>
      <c r="F22" s="8"/>
      <c r="G22" s="8"/>
      <c r="H22" s="100"/>
      <c r="I22" s="71"/>
      <c r="J22" s="65"/>
      <c r="K22" s="43"/>
      <c r="L22" s="71"/>
      <c r="O22" s="65"/>
      <c r="P22" s="71"/>
      <c r="T22" s="65"/>
      <c r="U22" s="36"/>
      <c r="V22" s="36"/>
      <c r="W22" s="36"/>
      <c r="X22" s="36"/>
      <c r="Y22" s="36"/>
      <c r="Z22" s="36"/>
      <c r="AA22" s="36"/>
      <c r="AB22" s="36"/>
    </row>
    <row customHeight="1" ht="15.75" r="23">
      <c r="A23" s="43"/>
      <c r="B23" s="101"/>
      <c r="C23" s="33"/>
      <c r="D23" s="33"/>
      <c r="E23" s="34"/>
      <c r="F23" s="102" t="s">
        <v>73</v>
      </c>
      <c r="G23" s="8"/>
      <c r="H23" s="100"/>
      <c r="I23" s="71"/>
      <c r="J23" s="65"/>
      <c r="K23" s="43"/>
      <c r="L23" s="71"/>
      <c r="O23" s="65"/>
      <c r="P23" s="71"/>
      <c r="T23" s="65"/>
      <c r="U23" s="36"/>
      <c r="V23" s="36"/>
      <c r="W23" s="36"/>
      <c r="X23" s="36"/>
      <c r="Y23" s="36"/>
      <c r="Z23" s="36"/>
      <c r="AA23" s="36"/>
      <c r="AB23" s="36"/>
    </row>
    <row customHeight="1" ht="30.0" r="24">
      <c r="A24" s="43"/>
      <c r="B24" s="71"/>
      <c r="E24" s="38"/>
      <c r="F24" s="103" t="s">
        <v>165</v>
      </c>
      <c r="G24" s="33"/>
      <c r="H24" s="85"/>
      <c r="I24" s="71"/>
      <c r="J24" s="65"/>
      <c r="K24" s="43"/>
      <c r="L24" s="71"/>
      <c r="O24" s="65"/>
      <c r="P24" s="71"/>
      <c r="T24" s="65"/>
      <c r="U24" s="36"/>
      <c r="V24" s="36"/>
      <c r="W24" s="36"/>
      <c r="X24" s="36"/>
      <c r="Y24" s="36"/>
      <c r="Z24" s="36"/>
      <c r="AA24" s="36"/>
      <c r="AB24" s="36"/>
    </row>
    <row customHeight="1" ht="15.75" r="25">
      <c r="A25" s="43"/>
      <c r="B25" s="71"/>
      <c r="E25" s="38"/>
      <c r="F25" s="37"/>
      <c r="H25" s="65"/>
      <c r="I25" s="71"/>
      <c r="J25" s="65"/>
      <c r="K25" s="43"/>
      <c r="L25" s="71"/>
      <c r="O25" s="65"/>
      <c r="P25" s="71"/>
      <c r="T25" s="65"/>
      <c r="U25" s="36"/>
      <c r="V25" s="36"/>
      <c r="W25" s="36"/>
      <c r="X25" s="36"/>
      <c r="Y25" s="36"/>
      <c r="Z25" s="36"/>
      <c r="AA25" s="36"/>
      <c r="AB25" s="36"/>
    </row>
    <row customHeight="1" ht="15.75" r="26">
      <c r="A26" s="43"/>
      <c r="B26" s="71"/>
      <c r="E26" s="38"/>
      <c r="F26" s="37"/>
      <c r="H26" s="65"/>
      <c r="I26" s="71"/>
      <c r="J26" s="65"/>
      <c r="K26" s="43"/>
      <c r="L26" s="71"/>
      <c r="O26" s="65"/>
      <c r="P26" s="71"/>
      <c r="T26" s="65"/>
      <c r="U26" s="36"/>
      <c r="V26" s="36"/>
      <c r="W26" s="36"/>
      <c r="X26" s="36"/>
      <c r="Y26" s="36"/>
      <c r="Z26" s="36"/>
      <c r="AA26" s="36"/>
      <c r="AB26" s="36"/>
    </row>
    <row customHeight="1" ht="15.75" r="27">
      <c r="A27" s="43"/>
      <c r="B27" s="71"/>
      <c r="E27" s="38"/>
      <c r="F27" s="37"/>
      <c r="H27" s="65"/>
      <c r="I27" s="71"/>
      <c r="J27" s="65"/>
      <c r="K27" s="43"/>
      <c r="L27" s="87"/>
      <c r="M27" s="74"/>
      <c r="N27" s="74"/>
      <c r="O27" s="75"/>
      <c r="P27" s="87"/>
      <c r="Q27" s="74"/>
      <c r="R27" s="74"/>
      <c r="S27" s="74"/>
      <c r="T27" s="75"/>
      <c r="U27" s="36"/>
      <c r="V27" s="36"/>
      <c r="W27" s="36"/>
      <c r="X27" s="36"/>
      <c r="Y27" s="36"/>
      <c r="Z27" s="36"/>
      <c r="AA27" s="36"/>
      <c r="AB27" s="36"/>
    </row>
    <row customHeight="1" ht="15.75" r="28">
      <c r="A28" s="43"/>
      <c r="B28" s="71"/>
      <c r="E28" s="38"/>
      <c r="F28" s="37"/>
      <c r="H28" s="65"/>
      <c r="I28" s="71"/>
      <c r="J28" s="65"/>
      <c r="K28" s="43"/>
      <c r="L28" s="90" t="s">
        <v>74</v>
      </c>
      <c r="M28" s="91"/>
      <c r="N28" s="91"/>
      <c r="O28" s="92"/>
      <c r="P28" s="90" t="s">
        <v>75</v>
      </c>
      <c r="Q28" s="91"/>
      <c r="R28" s="91"/>
      <c r="S28" s="91"/>
      <c r="T28" s="92"/>
      <c r="U28" s="36"/>
      <c r="V28" s="36"/>
      <c r="W28" s="36"/>
      <c r="X28" s="36"/>
      <c r="Y28" s="36"/>
      <c r="Z28" s="36"/>
      <c r="AA28" s="36"/>
      <c r="AB28" s="36"/>
    </row>
    <row customHeight="1" ht="15.75" r="29">
      <c r="A29" s="43"/>
      <c r="B29" s="71"/>
      <c r="E29" s="38"/>
      <c r="F29" s="37"/>
      <c r="H29" s="65"/>
      <c r="I29" s="87"/>
      <c r="J29" s="75"/>
      <c r="K29" s="43"/>
      <c r="L29" s="63"/>
      <c r="M29" s="104" t="s">
        <v>166</v>
      </c>
      <c r="N29" s="33"/>
      <c r="O29" s="85"/>
      <c r="P29" s="105" t="inlineStr">
        <is>
          <t>Articles de recherche</t>
        </is>
      </c>
      <c r="Q29" s="8"/>
      <c r="R29" s="18"/>
      <c r="S29" s="106"/>
      <c r="T29" s="100"/>
      <c r="U29" s="36"/>
      <c r="V29" s="36"/>
      <c r="W29" s="36"/>
      <c r="X29" s="36"/>
      <c r="Y29" s="36"/>
      <c r="Z29" s="36"/>
      <c r="AA29" s="36"/>
      <c r="AB29" s="36"/>
    </row>
    <row customHeight="1" ht="15.0" r="30">
      <c r="A30" s="43"/>
      <c r="B30" s="71"/>
      <c r="E30" s="38"/>
      <c r="F30" s="37"/>
      <c r="H30" s="65"/>
      <c r="I30" s="107" t="s">
        <v>78</v>
      </c>
      <c r="J30" s="97"/>
      <c r="K30" s="43"/>
      <c r="L30" s="63"/>
      <c r="M30" s="37"/>
      <c r="O30" s="65"/>
      <c r="P30" s="161" t="str">
        <f>=HYPERLINK("https://professionnels.ofb.fr/fr/node/1089", "Portail cartographique")</f>
      </c>
      <c r="Q30" s="8"/>
      <c r="R30" s="18"/>
      <c r="S30" s="127" t="inlineStr">
        <is>
          <t/>
        </is>
      </c>
      <c r="T30" s="100"/>
      <c r="U30" s="36"/>
      <c r="V30" s="36"/>
      <c r="W30" s="36"/>
      <c r="X30" s="36"/>
      <c r="Y30" s="36"/>
      <c r="Z30" s="36"/>
      <c r="AA30" s="36"/>
      <c r="AB30" s="36"/>
    </row>
    <row customHeight="1" ht="15.75" r="31">
      <c r="A31" s="43"/>
      <c r="B31" s="71"/>
      <c r="E31" s="38"/>
      <c r="F31" s="37"/>
      <c r="H31" s="65"/>
      <c r="I31" s="84"/>
      <c r="J31" s="85"/>
      <c r="K31" s="43"/>
      <c r="L31" s="63"/>
      <c r="M31" s="37"/>
      <c r="O31" s="65"/>
      <c r="P31" s="105"/>
      <c r="Q31" s="8"/>
      <c r="R31" s="18"/>
      <c r="S31" s="106"/>
      <c r="T31" s="100"/>
      <c r="U31" s="36"/>
      <c r="V31" s="36"/>
      <c r="W31" s="36"/>
      <c r="X31" s="36"/>
      <c r="Y31" s="36"/>
      <c r="Z31" s="36"/>
      <c r="AA31" s="36"/>
      <c r="AB31" s="36"/>
    </row>
    <row customHeight="1" ht="15.75" r="32">
      <c r="A32" s="43"/>
      <c r="B32" s="71"/>
      <c r="E32" s="38"/>
      <c r="F32" s="37"/>
      <c r="H32" s="65"/>
      <c r="I32" s="71"/>
      <c r="J32" s="65"/>
      <c r="K32" s="43"/>
      <c r="L32" s="63"/>
      <c r="M32" s="37"/>
      <c r="O32" s="65"/>
      <c r="P32" s="105"/>
      <c r="Q32" s="8"/>
      <c r="R32" s="18"/>
      <c r="S32" s="106"/>
      <c r="T32" s="100"/>
      <c r="U32" s="36"/>
      <c r="V32" s="36"/>
      <c r="W32" s="36"/>
      <c r="X32" s="36"/>
      <c r="Y32" s="36"/>
      <c r="Z32" s="36"/>
      <c r="AA32" s="36"/>
      <c r="AB32" s="36"/>
    </row>
    <row customHeight="1" ht="15.75" r="33">
      <c r="A33" s="43"/>
      <c r="B33" s="71"/>
      <c r="E33" s="38"/>
      <c r="F33" s="37"/>
      <c r="H33" s="65"/>
      <c r="I33" s="71"/>
      <c r="J33" s="65"/>
      <c r="K33" s="43"/>
      <c r="L33" s="63"/>
      <c r="M33" s="37"/>
      <c r="O33" s="65"/>
      <c r="P33" s="105"/>
      <c r="Q33" s="8"/>
      <c r="R33" s="18"/>
      <c r="S33" s="106"/>
      <c r="T33" s="100"/>
      <c r="U33" s="36"/>
      <c r="V33" s="36"/>
      <c r="W33" s="36"/>
      <c r="X33" s="36"/>
      <c r="Y33" s="36"/>
      <c r="Z33" s="36"/>
      <c r="AA33" s="36"/>
      <c r="AB33" s="36"/>
    </row>
    <row customHeight="1" ht="15.75" r="34">
      <c r="A34" s="43"/>
      <c r="B34" s="71"/>
      <c r="E34" s="38"/>
      <c r="F34" s="37"/>
      <c r="H34" s="65"/>
      <c r="I34" s="71"/>
      <c r="J34" s="65"/>
      <c r="K34" s="43"/>
      <c r="L34" s="63"/>
      <c r="M34" s="37"/>
      <c r="O34" s="65"/>
      <c r="P34" s="105"/>
      <c r="Q34" s="8"/>
      <c r="R34" s="18"/>
      <c r="S34" s="106"/>
      <c r="T34" s="100"/>
      <c r="U34" s="36"/>
      <c r="V34" s="36"/>
      <c r="W34" s="36"/>
      <c r="X34" s="36"/>
      <c r="Y34" s="36"/>
      <c r="Z34" s="36"/>
      <c r="AA34" s="36"/>
      <c r="AB34" s="36"/>
    </row>
    <row customHeight="1" ht="15.75" r="35">
      <c r="A35" s="43"/>
      <c r="B35" s="87"/>
      <c r="C35" s="74"/>
      <c r="D35" s="74"/>
      <c r="E35" s="88"/>
      <c r="F35" s="73"/>
      <c r="G35" s="74"/>
      <c r="H35" s="75"/>
      <c r="I35" s="71"/>
      <c r="J35" s="65"/>
      <c r="K35" s="43"/>
      <c r="L35" s="63"/>
      <c r="M35" s="37"/>
      <c r="O35" s="65"/>
      <c r="P35" s="105"/>
      <c r="Q35" s="8"/>
      <c r="R35" s="18"/>
      <c r="S35" s="106"/>
      <c r="T35" s="100"/>
      <c r="U35" s="36"/>
      <c r="V35" s="36"/>
      <c r="W35" s="36"/>
      <c r="X35" s="36"/>
      <c r="Y35" s="36"/>
      <c r="Z35" s="36"/>
      <c r="AA35" s="36"/>
      <c r="AB35" s="36"/>
    </row>
    <row customHeight="1" ht="15.75" r="36">
      <c r="A36" s="43"/>
      <c r="B36" s="93" t="s">
        <v>79</v>
      </c>
      <c r="C36" s="94"/>
      <c r="D36" s="94"/>
      <c r="E36" s="95"/>
      <c r="F36" s="108"/>
      <c r="G36" s="108"/>
      <c r="H36" s="108"/>
      <c r="I36" s="71"/>
      <c r="J36" s="65"/>
      <c r="K36" s="43"/>
      <c r="L36" s="63"/>
      <c r="M36" s="37"/>
      <c r="O36" s="65"/>
      <c r="P36" s="105"/>
      <c r="Q36" s="8"/>
      <c r="R36" s="18"/>
      <c r="S36" s="106"/>
      <c r="T36" s="100"/>
      <c r="U36" s="36"/>
      <c r="V36" s="36"/>
      <c r="W36" s="36"/>
      <c r="X36" s="36"/>
      <c r="Y36" s="36"/>
      <c r="Z36" s="36"/>
      <c r="AA36" s="36"/>
      <c r="AB36" s="36"/>
    </row>
    <row customHeight="1" ht="15.75" r="37">
      <c r="A37" s="43"/>
      <c r="B37" s="83"/>
      <c r="C37" s="109" t="s">
        <v>80</v>
      </c>
      <c r="D37" s="109" t="s">
        <v>81</v>
      </c>
      <c r="E37" s="109" t="s">
        <v>82</v>
      </c>
      <c r="F37" s="109" t="s">
        <v>83</v>
      </c>
      <c r="G37" s="109" t="s">
        <v>82</v>
      </c>
      <c r="H37" s="109" t="s">
        <v>80</v>
      </c>
      <c r="I37" s="71"/>
      <c r="J37" s="65"/>
      <c r="K37" s="43"/>
      <c r="L37" s="63"/>
      <c r="M37" s="37"/>
      <c r="O37" s="65"/>
      <c r="P37" s="105"/>
      <c r="Q37" s="8"/>
      <c r="R37" s="18"/>
      <c r="S37" s="106"/>
      <c r="T37" s="100"/>
      <c r="U37" s="36"/>
      <c r="V37" s="36"/>
      <c r="W37" s="36"/>
      <c r="X37" s="36"/>
      <c r="Y37" s="36"/>
      <c r="Z37" s="36"/>
      <c r="AA37" s="36"/>
      <c r="AB37" s="36"/>
    </row>
    <row customHeight="1" ht="12.75" r="38">
      <c r="A38" s="43"/>
      <c r="B38" s="110"/>
      <c r="C38" s="111" t="s">
        <v>85</v>
      </c>
      <c r="D38" s="111" t="s">
        <v>85</v>
      </c>
      <c r="E38" s="111" t="s">
        <v>85</v>
      </c>
      <c r="F38" s="111" t="s">
        <v>85</v>
      </c>
      <c r="G38" s="111" t="s">
        <v>85</v>
      </c>
      <c r="H38" s="111" t="s">
        <v>85</v>
      </c>
      <c r="I38" s="71"/>
      <c r="J38" s="65"/>
      <c r="K38" s="43"/>
      <c r="L38" s="63"/>
      <c r="M38" s="37"/>
      <c r="O38" s="65"/>
      <c r="P38" s="105"/>
      <c r="Q38" s="8"/>
      <c r="R38" s="18"/>
      <c r="S38" s="106"/>
      <c r="T38" s="100"/>
      <c r="U38" s="36"/>
      <c r="V38" s="36"/>
      <c r="W38" s="36"/>
      <c r="X38" s="36"/>
      <c r="Y38" s="36"/>
      <c r="Z38" s="36"/>
      <c r="AA38" s="36"/>
      <c r="AB38" s="36"/>
    </row>
    <row customHeight="1" ht="12.75" r="39">
      <c r="A39" s="43"/>
      <c r="B39" s="110"/>
      <c r="C39" s="112"/>
      <c r="D39" s="112"/>
      <c r="E39" s="112"/>
      <c r="F39" s="112"/>
      <c r="G39" s="112"/>
      <c r="H39" s="112"/>
      <c r="I39" s="71"/>
      <c r="J39" s="65"/>
      <c r="K39" s="43"/>
      <c r="L39" s="63"/>
      <c r="M39" s="37"/>
      <c r="O39" s="65"/>
      <c r="P39" s="105"/>
      <c r="Q39" s="8"/>
      <c r="R39" s="18"/>
      <c r="S39" s="106"/>
      <c r="T39" s="100"/>
      <c r="U39" s="36"/>
      <c r="V39" s="36"/>
      <c r="W39" s="36"/>
      <c r="X39" s="36"/>
      <c r="Y39" s="36"/>
      <c r="Z39" s="36"/>
      <c r="AA39" s="36"/>
      <c r="AB39" s="36"/>
    </row>
    <row customHeight="1" ht="12.75" r="40">
      <c r="A40" s="43"/>
      <c r="B40" s="110"/>
      <c r="C40" s="112"/>
      <c r="D40" s="112"/>
      <c r="E40" s="112"/>
      <c r="F40" s="112"/>
      <c r="G40" s="112"/>
      <c r="H40" s="112"/>
      <c r="I40" s="71"/>
      <c r="J40" s="65"/>
      <c r="K40" s="43"/>
      <c r="L40" s="63"/>
      <c r="M40" s="37"/>
      <c r="O40" s="65"/>
      <c r="P40" s="105"/>
      <c r="Q40" s="8"/>
      <c r="R40" s="18"/>
      <c r="S40" s="106"/>
      <c r="T40" s="100"/>
      <c r="U40" s="36"/>
      <c r="V40" s="36"/>
      <c r="W40" s="36"/>
      <c r="X40" s="36"/>
      <c r="Y40" s="36"/>
      <c r="Z40" s="36"/>
      <c r="AA40" s="36"/>
      <c r="AB40" s="36"/>
    </row>
    <row customHeight="1" ht="15.75" r="41">
      <c r="A41" s="43"/>
      <c r="B41" s="83"/>
      <c r="C41" s="109" t="s">
        <v>80</v>
      </c>
      <c r="D41" s="109" t="s">
        <v>83</v>
      </c>
      <c r="E41" s="109" t="s">
        <v>88</v>
      </c>
      <c r="F41" s="109" t="s">
        <v>89</v>
      </c>
      <c r="G41" s="109" t="s">
        <v>90</v>
      </c>
      <c r="H41" s="109" t="s">
        <v>91</v>
      </c>
      <c r="I41" s="71"/>
      <c r="J41" s="65"/>
      <c r="K41" s="43"/>
      <c r="L41" s="63"/>
      <c r="M41" s="37"/>
      <c r="O41" s="65"/>
      <c r="P41" s="105"/>
      <c r="Q41" s="8"/>
      <c r="R41" s="18"/>
      <c r="S41" s="106"/>
      <c r="T41" s="100"/>
      <c r="U41" s="36"/>
      <c r="V41" s="36"/>
      <c r="W41" s="36"/>
      <c r="X41" s="36"/>
      <c r="Y41" s="36"/>
      <c r="Z41" s="36"/>
      <c r="AA41" s="36"/>
      <c r="AB41" s="36"/>
    </row>
    <row customHeight="1" ht="12.75" r="42">
      <c r="A42" s="43"/>
      <c r="B42" s="110"/>
      <c r="C42" s="111" t="s">
        <v>85</v>
      </c>
      <c r="D42" s="111" t="s">
        <v>85</v>
      </c>
      <c r="E42" s="111" t="s">
        <v>85</v>
      </c>
      <c r="F42" s="111" t="s">
        <v>85</v>
      </c>
      <c r="G42" s="111" t="s">
        <v>85</v>
      </c>
      <c r="H42" s="111" t="s">
        <v>85</v>
      </c>
      <c r="I42" s="71"/>
      <c r="J42" s="65"/>
      <c r="K42" s="43"/>
      <c r="L42" s="63"/>
      <c r="M42" s="39"/>
      <c r="N42" s="40"/>
      <c r="O42" s="113"/>
      <c r="P42" s="114"/>
      <c r="Q42" s="115"/>
      <c r="R42" s="116"/>
      <c r="S42" s="117"/>
      <c r="T42" s="118"/>
      <c r="U42" s="36"/>
      <c r="V42" s="36"/>
      <c r="W42" s="36"/>
      <c r="X42" s="36"/>
      <c r="Y42" s="36"/>
      <c r="Z42" s="36"/>
      <c r="AA42" s="36"/>
      <c r="AB42" s="36"/>
    </row>
    <row customHeight="1" ht="12.75" r="43">
      <c r="A43" s="43"/>
      <c r="B43" s="110"/>
      <c r="C43" s="111"/>
      <c r="D43" s="111"/>
      <c r="E43" s="111"/>
      <c r="F43" s="111"/>
      <c r="G43" s="111"/>
      <c r="H43" s="111"/>
      <c r="I43" s="71"/>
      <c r="J43" s="65"/>
      <c r="K43" s="43"/>
      <c r="L43" s="90" t="s">
        <v>92</v>
      </c>
      <c r="M43" s="91"/>
      <c r="N43" s="91"/>
      <c r="O43" s="91"/>
      <c r="P43" s="43"/>
      <c r="Q43" s="43"/>
      <c r="R43" s="43"/>
      <c r="S43" s="43"/>
      <c r="T43" s="66"/>
      <c r="U43" s="36"/>
      <c r="V43" s="36"/>
      <c r="W43" s="36"/>
      <c r="X43" s="36"/>
      <c r="Y43" s="36"/>
      <c r="Z43" s="36"/>
      <c r="AA43" s="36"/>
      <c r="AB43" s="36"/>
    </row>
    <row customHeight="1" ht="12.75" r="44">
      <c r="A44" s="43"/>
      <c r="B44" s="110"/>
      <c r="C44" s="112"/>
      <c r="D44" s="112"/>
      <c r="E44" s="112"/>
      <c r="F44" s="112"/>
      <c r="G44" s="112"/>
      <c r="H44" s="112"/>
      <c r="I44" s="71"/>
      <c r="J44" s="65"/>
      <c r="K44" s="43"/>
      <c r="L44" s="77" t="s">
        <v>170</v>
      </c>
      <c r="M44" s="33"/>
      <c r="N44" s="33"/>
      <c r="O44" s="33"/>
      <c r="P44" s="33"/>
      <c r="Q44" s="33"/>
      <c r="R44" s="33"/>
      <c r="S44" s="33"/>
      <c r="T44" s="85"/>
      <c r="U44" s="36"/>
      <c r="V44" s="36"/>
      <c r="W44" s="36"/>
      <c r="X44" s="36"/>
      <c r="Y44" s="36"/>
      <c r="Z44" s="36"/>
      <c r="AA44" s="36"/>
      <c r="AB44" s="36"/>
    </row>
    <row customHeight="1" ht="15.75" r="45">
      <c r="A45" s="43"/>
      <c r="B45" s="119"/>
      <c r="C45" s="33"/>
      <c r="D45" s="33"/>
      <c r="E45" s="33"/>
      <c r="F45" s="33"/>
      <c r="G45" s="33"/>
      <c r="H45" s="85"/>
      <c r="I45" s="71"/>
      <c r="J45" s="65"/>
      <c r="K45" s="43"/>
      <c r="L45" s="71"/>
      <c r="T45" s="65"/>
      <c r="U45" s="36"/>
      <c r="V45" s="36"/>
      <c r="W45" s="36"/>
      <c r="X45" s="36"/>
      <c r="Y45" s="36"/>
      <c r="Z45" s="36"/>
      <c r="AA45" s="36"/>
      <c r="AB45" s="36"/>
    </row>
    <row customHeight="1" ht="15.75" r="46">
      <c r="A46" s="43"/>
      <c r="B46" s="87"/>
      <c r="C46" s="74"/>
      <c r="D46" s="74"/>
      <c r="E46" s="74"/>
      <c r="F46" s="74"/>
      <c r="G46" s="74"/>
      <c r="H46" s="75"/>
      <c r="I46" s="87"/>
      <c r="J46" s="75"/>
      <c r="K46" s="43"/>
      <c r="L46" s="120"/>
      <c r="M46" s="40"/>
      <c r="N46" s="40"/>
      <c r="O46" s="40"/>
      <c r="P46" s="40"/>
      <c r="Q46" s="40"/>
      <c r="R46" s="40"/>
      <c r="S46" s="40"/>
      <c r="T46" s="113"/>
      <c r="U46" s="36"/>
      <c r="V46" s="36"/>
      <c r="W46" s="36"/>
      <c r="X46" s="36"/>
      <c r="Y46" s="36"/>
      <c r="Z46" s="36"/>
      <c r="AA46" s="36"/>
      <c r="AB46" s="36"/>
    </row>
    <row customHeight="1" ht="15.75" r="47">
      <c r="A47" s="121" t="s">
        <v>93</v>
      </c>
      <c r="B47" s="31"/>
      <c r="C47" s="159" t="str">
        <f>=HYPERLINK("https://professionnels.ofb.fr/fr/reseau-petits-meso-carnivores", "Réseau PMCC")</f>
      </c>
      <c r="D47" s="94"/>
      <c r="E47" s="94"/>
      <c r="F47" s="95"/>
      <c r="G47" s="128" t="inlineStr">
        <is>
          <t/>
        </is>
      </c>
      <c r="H47" s="94"/>
      <c r="I47" s="94"/>
      <c r="J47" s="95"/>
      <c r="K47" s="123" t="s">
        <v>93</v>
      </c>
      <c r="L47" s="18"/>
      <c r="M47" s="160" t="str">
        <f>=HYPERLINK("http://geo.ofb.fr/rezopmcc", "Rezo PMCC")</f>
      </c>
      <c r="N47" s="8"/>
      <c r="O47" s="18"/>
      <c r="P47" s="129" t="inlineStr">
        <is>
          <t/>
        </is>
      </c>
      <c r="Q47" s="8"/>
      <c r="R47" s="8"/>
      <c r="S47" s="8"/>
      <c r="T47" s="18"/>
      <c r="U47" s="36"/>
      <c r="V47" s="36"/>
      <c r="W47" s="36"/>
      <c r="X47" s="36"/>
      <c r="Y47" s="36"/>
      <c r="Z47" s="36"/>
      <c r="AA47" s="36"/>
      <c r="AB47" s="36"/>
    </row>
    <row customHeight="1" ht="15.75" r="48">
      <c r="A48" s="31"/>
      <c r="B48" s="31"/>
      <c r="C48" s="124"/>
      <c r="D48" s="8"/>
      <c r="E48" s="8"/>
      <c r="F48" s="18"/>
      <c r="G48" s="124"/>
      <c r="H48" s="8"/>
      <c r="I48" s="8"/>
      <c r="J48" s="18"/>
      <c r="K48" s="31"/>
      <c r="L48" s="31"/>
      <c r="M48" s="160" t="str">
        <f>=HYPERLINK("file://ad.intra/dfs/COMMUNS/REGIONS/IDF/DR/05_CONNAISSANCE/PMC", "Serveur DR")</f>
      </c>
      <c r="N48" s="8"/>
      <c r="O48" s="18"/>
      <c r="P48" s="124" t="inlineStr">
        <is>
          <t/>
        </is>
      </c>
      <c r="Q48" s="8"/>
      <c r="R48" s="8"/>
      <c r="S48" s="8"/>
      <c r="T48" s="18"/>
      <c r="U48" s="36"/>
      <c r="V48" s="36"/>
      <c r="W48" s="36"/>
      <c r="X48" s="36"/>
      <c r="Y48" s="36"/>
      <c r="Z48" s="36"/>
      <c r="AA48" s="36"/>
      <c r="AB48" s="36"/>
    </row>
    <row customHeight="1" ht="15.75" r="49">
      <c r="A49" s="130">
        <v>45743.0</v>
      </c>
      <c r="B49" s="18"/>
      <c r="C49" s="124"/>
      <c r="D49" s="8"/>
      <c r="E49" s="8"/>
      <c r="F49" s="18"/>
      <c r="G49" s="124"/>
      <c r="H49" s="8"/>
      <c r="I49" s="8"/>
      <c r="J49" s="18"/>
      <c r="K49" s="31"/>
      <c r="L49" s="31"/>
      <c r="M49" s="124"/>
      <c r="N49" s="8"/>
      <c r="O49" s="18"/>
      <c r="P49" s="124"/>
      <c r="Q49" s="8"/>
      <c r="R49" s="8"/>
      <c r="S49" s="8"/>
      <c r="T49" s="18"/>
      <c r="U49" s="36"/>
      <c r="V49" s="36"/>
      <c r="W49" s="36"/>
      <c r="X49" s="36"/>
      <c r="Y49" s="36"/>
      <c r="Z49" s="36"/>
      <c r="AA49" s="36"/>
      <c r="AB49" s="36"/>
    </row>
    <row customHeight="1" ht="15.75" r="50">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row>
    <row customHeight="1" ht="15.75" r="5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row>
    <row customHeight="1" ht="15.75" r="52">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row>
    <row customHeight="1" ht="15.75" r="5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row>
    <row customHeight="1" ht="15.75" r="54">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row>
    <row customHeight="1" ht="15.75" r="5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row>
    <row customHeight="1" ht="15.75" r="56">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row>
    <row customHeight="1" ht="15.75" r="57">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row>
    <row customHeight="1" ht="15.75" r="58">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row>
    <row customHeight="1" ht="15.75" r="59">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row>
    <row customHeight="1" ht="15.75" r="60">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row>
    <row customHeight="1" ht="15.75" r="6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row>
    <row customHeight="1" ht="15.75" r="62">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row>
    <row customHeight="1" ht="15.75" r="6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row>
    <row customHeight="1" ht="15.75" r="64">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row>
    <row customHeight="1" ht="15.75" r="6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row>
    <row customHeight="1" ht="15.75" r="66">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row>
    <row customHeight="1" ht="15.75" r="67">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customHeight="1" ht="15.75" r="68">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row>
    <row customHeight="1" ht="15.75" r="69">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row>
    <row customHeight="1" ht="15.75" r="70">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row>
    <row customHeight="1" ht="15.75" r="7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row>
    <row customHeight="1" ht="15.75" r="72">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row>
    <row customHeight="1" ht="15.75" r="7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row>
    <row customHeight="1" ht="15.75" r="74">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row>
    <row customHeight="1" ht="15.75" r="7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row>
    <row customHeight="1" ht="15.75" r="76">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row>
    <row customHeight="1" ht="15.75" r="77">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row>
    <row customHeight="1" ht="15.75" r="78">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row>
    <row customHeight="1" ht="15.75" r="79">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row>
    <row customHeight="1" ht="15.75" r="80">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row>
    <row customHeight="1" ht="15.75" r="8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row>
    <row customHeight="1" ht="15.75" r="8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row>
    <row customHeight="1" ht="15.75" r="8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row>
    <row customHeight="1" ht="15.75" r="84">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row>
    <row customHeight="1" ht="15.75" r="8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row>
    <row customHeight="1" ht="15.75" r="86">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row>
    <row customHeight="1" ht="15.75" r="87">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row>
    <row customHeight="1" ht="15.75" r="88">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row>
    <row customHeight="1" ht="15.75" r="89">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row>
    <row customHeight="1" ht="15.75" r="90">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row>
    <row customHeight="1" ht="15.75" r="9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row>
    <row customHeight="1" ht="15.75" r="92">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row>
    <row customHeight="1" ht="15.75" r="9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row>
    <row customHeight="1" ht="15.75" r="94">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row>
    <row customHeight="1" ht="15.75" r="9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row>
    <row customHeight="1" ht="15.75" r="96">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row>
    <row customHeight="1" ht="15.75" r="97">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row>
    <row customHeight="1" ht="15.75" r="98">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row>
    <row customHeight="1" ht="15.75" r="99">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row>
    <row customHeight="1" ht="15.75" r="100">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row>
    <row customHeight="1" ht="15.75" r="10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row>
    <row customHeight="1" ht="15.75" r="102">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row>
    <row customHeight="1" ht="15.75" r="1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row>
    <row customHeight="1" ht="15.75" r="104">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row>
    <row customHeight="1" ht="15.75" r="10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row>
    <row customHeight="1" ht="15.75" r="106">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row>
    <row customHeight="1" ht="15.75" r="107">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row>
    <row customHeight="1" ht="15.75" r="108">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row>
    <row customHeight="1" ht="15.75" r="109">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row>
    <row customHeight="1" ht="15.75" r="110">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row>
    <row customHeight="1" ht="15.75" r="11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row>
    <row customHeight="1" ht="15.75" r="112">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row>
    <row customHeight="1" ht="15.75" r="11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row>
    <row customHeight="1" ht="15.75" r="114">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row>
    <row customHeight="1" ht="15.75" r="11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row>
    <row customHeight="1" ht="15.75" r="116">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row>
    <row customHeight="1" ht="15.75" r="117">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row>
    <row customHeight="1" ht="15.75" r="118">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row>
    <row customHeight="1" ht="15.75" r="119">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row>
    <row customHeight="1" ht="15.75" r="120">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row>
    <row customHeight="1" ht="15.75" r="12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row>
    <row customHeight="1" ht="15.75" r="122">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row>
    <row customHeight="1" ht="15.75" r="12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row>
    <row customHeight="1" ht="15.75" r="124">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row>
    <row customHeight="1" ht="15.75" r="1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row>
    <row customHeight="1" ht="15.75" r="126">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row>
    <row customHeight="1" ht="15.75" r="127">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row>
    <row customHeight="1" ht="15.75" r="128">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row>
    <row customHeight="1" ht="15.75" r="129">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row>
    <row customHeight="1" ht="15.75" r="130">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row>
    <row customHeight="1" ht="15.75" r="13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row>
    <row customHeight="1" ht="15.75" r="13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row>
    <row customHeight="1" ht="15.75" r="13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row>
    <row customHeight="1" ht="15.75" r="134">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row>
    <row customHeight="1" ht="15.75" r="13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row>
    <row customHeight="1" ht="15.75" r="136">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row>
    <row customHeight="1" ht="15.75" r="137">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row>
    <row customHeight="1" ht="15.75" r="138">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row>
    <row customHeight="1" ht="15.75" r="139">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row>
    <row customHeight="1" ht="15.75" r="140">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row>
    <row customHeight="1" ht="15.75" r="14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row>
    <row customHeight="1" ht="15.75" r="142">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row>
    <row customHeight="1" ht="15.75" r="14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row>
    <row customHeight="1" ht="15.75" r="144">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row>
    <row customHeight="1" ht="15.75" r="14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row>
    <row customHeight="1" ht="15.75" r="146">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row>
    <row customHeight="1" ht="15.75" r="147">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row>
    <row customHeight="1" ht="15.75" r="148">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row>
    <row customHeight="1" ht="15.75" r="149">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row>
    <row customHeight="1" ht="15.75" r="150">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row>
    <row customHeight="1" ht="15.75" r="15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row>
    <row customHeight="1" ht="15.75" r="152">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row>
    <row customHeight="1" ht="15.75" r="15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row>
    <row customHeight="1" ht="15.75" r="154">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row>
    <row customHeight="1" ht="15.75" r="15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row>
    <row customHeight="1" ht="15.75" r="156">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row>
    <row customHeight="1" ht="15.75" r="157">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row>
    <row customHeight="1" ht="15.75" r="158">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row>
    <row customHeight="1" ht="15.75" r="159">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row>
    <row customHeight="1" ht="15.75" r="160">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row>
    <row customHeight="1" ht="15.75" r="16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row>
    <row customHeight="1" ht="15.75" r="162">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row>
    <row customHeight="1" ht="15.75" r="16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row>
    <row customHeight="1" ht="15.75" r="164">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row>
    <row customHeight="1" ht="15.75" r="16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row>
    <row customHeight="1" ht="15.75" r="166">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row>
    <row customHeight="1" ht="15.75" r="167">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row>
    <row customHeight="1" ht="15.75" r="168">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row>
    <row customHeight="1" ht="15.75" r="169">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row>
    <row customHeight="1" ht="15.75" r="170">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row>
    <row customHeight="1" ht="15.75" r="17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row>
    <row customHeight="1" ht="15.75" r="172">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row>
    <row customHeight="1" ht="15.75" r="17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row>
    <row customHeight="1" ht="15.75" r="174">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row>
    <row customHeight="1" ht="15.75" r="17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row>
    <row customHeight="1" ht="15.75" r="176">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row>
    <row customHeight="1" ht="15.75" r="177">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row>
    <row customHeight="1" ht="15.75" r="178">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row>
    <row customHeight="1" ht="15.75" r="179">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row>
    <row customHeight="1" ht="15.75" r="180">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row>
    <row customHeight="1" ht="15.75" r="18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row>
    <row customHeight="1" ht="15.75" r="182">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row>
    <row customHeight="1" ht="15.75" r="18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row>
    <row customHeight="1" ht="15.75" r="184">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row>
    <row customHeight="1" ht="15.75" r="18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row>
    <row customHeight="1" ht="15.75" r="186">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row>
    <row customHeight="1" ht="15.75" r="187">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row>
    <row customHeight="1" ht="15.75" r="188">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row>
    <row customHeight="1" ht="15.75" r="189">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row>
    <row customHeight="1" ht="15.75" r="190">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row>
    <row customHeight="1" ht="15.75" r="19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row>
    <row customHeight="1" ht="15.75" r="192">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row>
    <row customHeight="1" ht="15.75" r="19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row>
    <row customHeight="1" ht="15.75" r="194">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row>
    <row customHeight="1" ht="15.75" r="19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row>
    <row customHeight="1" ht="15.75" r="196">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row>
    <row customHeight="1" ht="15.75" r="197">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row>
    <row customHeight="1" ht="15.75" r="198">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row>
    <row customHeight="1" ht="15.75" r="199">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row>
    <row customHeight="1" ht="15.75" r="200">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row>
    <row customHeight="1" ht="15.75" r="20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row>
    <row customHeight="1" ht="15.75" r="202">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row>
    <row customHeight="1" ht="15.75" r="2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row>
    <row customHeight="1" ht="15.75" r="204">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row>
    <row customHeight="1" ht="15.75" r="205">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row>
    <row customHeight="1" ht="15.75" r="206">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row>
    <row customHeight="1" ht="15.75" r="207">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row>
    <row customHeight="1" ht="15.75" r="208">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row>
    <row customHeight="1" ht="15.75" r="209">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row>
    <row customHeight="1" ht="15.75" r="210">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row>
    <row customHeight="1" ht="15.75" r="21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row>
    <row customHeight="1" ht="15.75" r="212">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row>
    <row customHeight="1" ht="15.75" r="21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row>
    <row customHeight="1" ht="15.75" r="214">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row>
    <row customHeight="1" ht="15.75" r="215">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row>
    <row customHeight="1" ht="15.75" r="216">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row>
    <row customHeight="1" ht="15.75" r="217">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row>
    <row customHeight="1" ht="15.75" r="218">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row>
    <row customHeight="1" ht="15.75" r="219">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row>
    <row customHeight="1" ht="15.75" r="220">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row>
    <row customHeight="1" ht="15.75" r="22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row>
    <row customHeight="1" ht="15.75" r="222">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row>
    <row customHeight="1" ht="15.75" r="22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row>
    <row customHeight="1" ht="15.75" r="224">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row>
    <row customHeight="1" ht="15.75" r="225">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row>
    <row customHeight="1" ht="15.75" r="226">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row>
    <row customHeight="1" ht="15.75" r="227">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row>
    <row customHeight="1" ht="15.75" r="228">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row>
    <row customHeight="1" ht="15.75" r="229">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row>
    <row customHeight="1" ht="15.75" r="230">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row>
    <row customHeight="1" ht="15.75" r="23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row>
    <row customHeight="1" ht="15.75" r="232">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row>
    <row customHeight="1" ht="15.75" r="23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row>
    <row customHeight="1" ht="15.75" r="234">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row>
    <row customHeight="1" ht="15.75" r="235">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row>
    <row customHeight="1" ht="15.75" r="236">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row>
    <row customHeight="1" ht="15.75" r="237">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row>
    <row customHeight="1" ht="15.75" r="238">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row>
    <row customHeight="1" ht="15.75" r="239">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row>
    <row customHeight="1" ht="15.75" r="240">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row>
    <row customHeight="1" ht="15.75" r="24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row>
    <row customHeight="1" ht="15.75" r="242">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row>
    <row customHeight="1" ht="15.75" r="24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row>
    <row customHeight="1" ht="15.75" r="244">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row>
    <row customHeight="1" ht="15.75" r="245">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row>
    <row customHeight="1" ht="15.75" r="246">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row>
    <row customHeight="1" ht="15.75" r="247">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row>
    <row customHeight="1" ht="15.75" r="248">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row>
    <row customHeight="1" ht="15.75" r="249">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row>
  </sheetData>
  <mergeCells count="48">
    <mergeCell ref="L44:T46"/>
    <mergeCell ref="A49:B49"/>
    <mergeCell ref="B45:H46"/>
    <mergeCell ref="K47:L47"/>
    <mergeCell ref="C1:I3"/>
    <mergeCell ref="M1:S3"/>
    <mergeCell ref="I6:J11"/>
    <mergeCell ref="N6:O7"/>
    <mergeCell ref="P9:T14"/>
    <mergeCell ref="N10:O10"/>
    <mergeCell ref="N11:O14"/>
    <mergeCell ref="M6:M7"/>
    <mergeCell ref="L11:L14"/>
    <mergeCell ref="M11:M14"/>
    <mergeCell ref="I13:J29"/>
    <mergeCell ref="L16:O27"/>
    <mergeCell ref="M29:O42"/>
    <mergeCell ref="I31:J46"/>
    <mergeCell ref="B23:E35"/>
    <mergeCell ref="B36:E36"/>
    <mergeCell ref="P16:T27"/>
    <mergeCell ref="C8:H11"/>
    <mergeCell ref="C12:H15"/>
    <mergeCell ref="C16:H20"/>
    <mergeCell ref="B21:F21"/>
    <mergeCell ref="C22:H22"/>
    <mergeCell ref="F23:H23"/>
    <mergeCell ref="F24:H35"/>
    <mergeCell ref="C47:J47"/>
    <mergeCell ref="C48:J48"/>
    <mergeCell ref="C49:J49"/>
    <mergeCell ref="M47:T47"/>
    <mergeCell ref="M48:T48"/>
    <mergeCell ref="M49:T49"/>
    <mergeCell ref="P29:T29"/>
    <mergeCell ref="P30:T30"/>
    <mergeCell ref="P31:T31"/>
    <mergeCell ref="P32:T32"/>
    <mergeCell ref="P33:T33"/>
    <mergeCell ref="P34:T34"/>
    <mergeCell ref="P35:T35"/>
    <mergeCell ref="P36:T36"/>
    <mergeCell ref="P37:T37"/>
    <mergeCell ref="P38:T38"/>
    <mergeCell ref="P39:T39"/>
    <mergeCell ref="P40:T40"/>
    <mergeCell ref="P41:T41"/>
    <mergeCell ref="P42:T42"/>
  </mergeCells>
  <conditionalFormatting sqref="Q6">
    <cfRule type="containsBlanks" dxfId="4" priority="1">
      <formula>LEN(TRIM(Q6))=0</formula>
    </cfRule>
  </conditionalFormatting>
  <conditionalFormatting sqref="R6">
    <cfRule type="containsBlanks" dxfId="5" priority="2">
      <formula>LEN(TRIM(R6))=0</formula>
    </cfRule>
  </conditionalFormatting>
  <conditionalFormatting sqref="S6">
    <cfRule type="containsBlanks" dxfId="6" priority="3">
      <formula>LEN(TRIM(S6))=0</formula>
    </cfRule>
  </conditionalFormatting>
  <conditionalFormatting sqref="T6">
    <cfRule type="containsBlanks" dxfId="7" priority="4">
      <formula>LEN(TRIM(T6))=0</formula>
    </cfRule>
  </conditionalFormatting>
  <conditionalFormatting sqref="P6">
    <cfRule type="containsBlanks" dxfId="8" priority="5">
      <formula>LEN(TRIM(P6))=0</formula>
    </cfRule>
  </conditionalFormatting>
  <conditionalFormatting sqref="C38:H40 C42:H44">
    <cfRule type="notContainsBlanks" dxfId="9" priority="6">
      <formula>LEN(TRIM(C38))&gt;0</formula>
    </cfRule>
  </conditionalFormatting>
  <conditionalFormatting sqref="P7">
    <cfRule type="expression" dxfId="10" priority="7">
      <formula>ISBLANK(P6)</formula>
    </cfRule>
  </conditionalFormatting>
  <conditionalFormatting sqref="Q7">
    <cfRule type="expression" dxfId="11" priority="8">
      <formula>ISBLANK(Q6)</formula>
    </cfRule>
  </conditionalFormatting>
  <conditionalFormatting sqref="R7">
    <cfRule type="expression" dxfId="11" priority="9">
      <formula>ISBLANK(R6)</formula>
    </cfRule>
  </conditionalFormatting>
  <conditionalFormatting sqref="S7">
    <cfRule type="expression" dxfId="11" priority="10">
      <formula>ISBLANK(S6)</formula>
    </cfRule>
  </conditionalFormatting>
  <conditionalFormatting sqref="T7">
    <cfRule type="expression" dxfId="11" priority="11">
      <formula>ISBLANK(T6)</formula>
    </cfRule>
  </conditionalFormatting>
  <hyperlinks>
    <hyperlink ref="S30" r:id="rId1h"/>
    <hyperlink ref="G47" r:id="rId2h"/>
    <hyperlink ref="P47" r:id="rId3h"/>
  </hyperlinks>
  <printOptions/>
  <pageMargins bottom="0.07874015748031496" footer="0.0" header="0.0" left="0.07874015748031496" right="0.07874015748031496" top="0.07874015748031496"/>
  <pageSetup paperSize="9" orientation="portrait"/>
  <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sheetPr>
  <sheetViews>
    <sheetView showGridLines="0" workbookViewId="0"/>
  </sheetViews>
  <sheetFormatPr customHeight="1" defaultColWidth="14.43" defaultRowHeight="15.0"/>
  <cols>
    <col customWidth="1" min="1" max="1" width="2.71"/>
    <col customWidth="1" min="2" max="2" width="13.29"/>
    <col customWidth="1" min="3" max="8" width="9.71"/>
    <col customWidth="1" min="9" max="9" width="12.71"/>
    <col customWidth="1" min="10" max="10" width="13.0"/>
    <col customWidth="1" min="11" max="11" width="2.71"/>
    <col customWidth="1" min="12" max="13" width="20.71"/>
    <col customWidth="1" min="14" max="15" width="10.71"/>
    <col customWidth="1" min="16" max="20" width="7.0"/>
    <col customWidth="1" min="21" max="28" width="10.71"/>
  </cols>
  <sheetData>
    <row customHeight="1" ht="15.0" r="1">
      <c r="A1" s="31"/>
      <c r="B1" s="31"/>
      <c r="C1" s="32" t="s">
        <v>174</v>
      </c>
      <c r="D1" s="33"/>
      <c r="E1" s="33"/>
      <c r="F1" s="33"/>
      <c r="G1" s="33"/>
      <c r="H1" s="33"/>
      <c r="I1" s="34"/>
      <c r="J1" s="31"/>
      <c r="K1" s="31"/>
      <c r="L1" s="31"/>
      <c r="M1" s="35" t="str">
        <f>C1</f>
        <v>Réseau Loup/Lynx</v>
      </c>
      <c r="N1" s="33"/>
      <c r="O1" s="33"/>
      <c r="P1" s="33"/>
      <c r="Q1" s="33"/>
      <c r="R1" s="33"/>
      <c r="S1" s="34"/>
      <c r="T1" s="31"/>
      <c r="U1" s="36"/>
      <c r="V1" s="36"/>
      <c r="W1" s="36"/>
      <c r="X1" s="36"/>
      <c r="Y1" s="36"/>
      <c r="Z1" s="36"/>
      <c r="AA1" s="36"/>
      <c r="AB1" s="36"/>
    </row>
    <row customHeight="1" ht="15.0" r="2">
      <c r="A2" s="31"/>
      <c r="B2" s="31"/>
      <c r="C2" s="37"/>
      <c r="I2" s="38"/>
      <c r="J2" s="31"/>
      <c r="K2" s="31"/>
      <c r="L2" s="31"/>
      <c r="M2" s="37"/>
      <c r="S2" s="38"/>
      <c r="T2" s="31"/>
      <c r="U2" s="36"/>
      <c r="V2" s="36"/>
      <c r="W2" s="36"/>
      <c r="X2" s="36"/>
      <c r="Y2" s="36"/>
      <c r="Z2" s="36"/>
      <c r="AA2" s="36"/>
      <c r="AB2" s="36"/>
    </row>
    <row customHeight="1" ht="15.0" r="3">
      <c r="A3" s="31"/>
      <c r="B3" s="31"/>
      <c r="C3" s="39"/>
      <c r="D3" s="40"/>
      <c r="E3" s="40"/>
      <c r="F3" s="40"/>
      <c r="G3" s="40"/>
      <c r="H3" s="40"/>
      <c r="I3" s="41"/>
      <c r="J3" s="31"/>
      <c r="K3" s="31"/>
      <c r="L3" s="31"/>
      <c r="M3" s="39"/>
      <c r="N3" s="40"/>
      <c r="O3" s="40"/>
      <c r="P3" s="40"/>
      <c r="Q3" s="40"/>
      <c r="R3" s="40"/>
      <c r="S3" s="41"/>
      <c r="T3" s="31"/>
      <c r="U3" s="36"/>
      <c r="V3" s="36"/>
      <c r="W3" s="36"/>
      <c r="X3" s="36"/>
      <c r="Y3" s="36"/>
      <c r="Z3" s="36"/>
      <c r="AA3" s="36"/>
      <c r="AB3" s="36"/>
    </row>
    <row r="4">
      <c r="A4" s="31"/>
      <c r="B4" s="31"/>
      <c r="C4" s="31"/>
      <c r="D4" s="31"/>
      <c r="E4" s="31"/>
      <c r="F4" s="31"/>
      <c r="G4" s="31"/>
      <c r="H4" s="31"/>
      <c r="I4" s="31"/>
      <c r="J4" s="31"/>
      <c r="K4" s="31"/>
      <c r="L4" s="31"/>
      <c r="M4" s="31"/>
      <c r="N4" s="31"/>
      <c r="O4" s="31"/>
      <c r="P4" s="31"/>
      <c r="Q4" s="31"/>
      <c r="R4" s="31"/>
      <c r="S4" s="31"/>
      <c r="T4" s="31"/>
      <c r="U4" s="36"/>
      <c r="V4" s="36"/>
      <c r="W4" s="36"/>
      <c r="X4" s="36"/>
      <c r="Y4" s="36"/>
      <c r="Z4" s="36"/>
      <c r="AA4" s="36"/>
      <c r="AB4" s="36"/>
    </row>
    <row r="5">
      <c r="A5" s="42" t="s">
        <v>48</v>
      </c>
      <c r="B5" s="43"/>
      <c r="C5" s="43"/>
      <c r="D5" s="43"/>
      <c r="E5" s="43"/>
      <c r="F5" s="43"/>
      <c r="G5" s="43"/>
      <c r="H5" s="43"/>
      <c r="I5" s="43"/>
      <c r="J5" s="43"/>
      <c r="K5" s="42" t="s">
        <v>49</v>
      </c>
      <c r="L5" s="43"/>
      <c r="M5" s="43"/>
      <c r="N5" s="43"/>
      <c r="O5" s="43"/>
      <c r="P5" s="44" t="s">
        <v>50</v>
      </c>
      <c r="Q5" s="43"/>
      <c r="R5" s="43"/>
      <c r="S5" s="43"/>
      <c r="T5" s="45"/>
      <c r="U5" s="36"/>
      <c r="V5" s="36"/>
      <c r="W5" s="36"/>
      <c r="X5" s="36"/>
      <c r="Y5" s="36"/>
      <c r="Z5" s="36"/>
      <c r="AA5" s="36"/>
      <c r="AB5" s="36"/>
    </row>
    <row r="6">
      <c r="A6" s="42"/>
      <c r="B6" s="43"/>
      <c r="C6" s="43"/>
      <c r="D6" s="43"/>
      <c r="E6" s="43"/>
      <c r="F6" s="43"/>
      <c r="G6" s="43"/>
      <c r="H6" s="43"/>
      <c r="I6" s="46"/>
      <c r="J6" s="34"/>
      <c r="K6" s="42"/>
      <c r="L6" s="36"/>
      <c r="M6" s="47" t="s">
        <v>156</v>
      </c>
      <c r="N6" s="48">
        <v>1.0</v>
      </c>
      <c r="O6" s="34"/>
      <c r="P6" s="49"/>
      <c r="Q6" s="50"/>
      <c r="R6" s="51"/>
      <c r="S6" s="52" t="s">
        <v>85</v>
      </c>
      <c r="T6" s="53"/>
      <c r="U6" s="36"/>
      <c r="V6" s="36"/>
      <c r="W6" s="36"/>
      <c r="X6" s="36"/>
      <c r="Y6" s="36"/>
      <c r="Z6" s="36"/>
      <c r="AA6" s="36"/>
      <c r="AB6" s="36"/>
    </row>
    <row r="7">
      <c r="A7" s="43"/>
      <c r="B7" s="43"/>
      <c r="C7" s="43"/>
      <c r="D7" s="43"/>
      <c r="E7" s="43"/>
      <c r="F7" s="43"/>
      <c r="G7" s="43"/>
      <c r="H7" s="54"/>
      <c r="I7" s="37"/>
      <c r="J7" s="38"/>
      <c r="K7" s="43"/>
      <c r="L7" s="43"/>
      <c r="M7" s="55"/>
      <c r="N7" s="39"/>
      <c r="O7" s="41"/>
      <c r="P7" s="56" t="s">
        <v>53</v>
      </c>
      <c r="Q7" s="57" t="s">
        <v>54</v>
      </c>
      <c r="R7" s="57" t="s">
        <v>55</v>
      </c>
      <c r="S7" s="57" t="s">
        <v>56</v>
      </c>
      <c r="T7" s="58" t="s">
        <v>57</v>
      </c>
      <c r="U7" s="36"/>
      <c r="V7" s="36"/>
      <c r="W7" s="36"/>
      <c r="X7" s="36"/>
      <c r="Y7" s="36"/>
      <c r="Z7" s="36"/>
      <c r="AA7" s="36"/>
      <c r="AB7" s="36"/>
    </row>
    <row r="8">
      <c r="A8" s="43"/>
      <c r="B8" s="59" t="s">
        <v>58</v>
      </c>
      <c r="C8" s="126" t="s">
        <v>175</v>
      </c>
      <c r="D8" s="61"/>
      <c r="E8" s="61"/>
      <c r="F8" s="61"/>
      <c r="G8" s="61"/>
      <c r="H8" s="62"/>
      <c r="I8" s="37"/>
      <c r="J8" s="38"/>
      <c r="K8" s="43"/>
      <c r="L8" s="54"/>
      <c r="M8" s="54"/>
      <c r="N8" s="54"/>
      <c r="O8" s="54"/>
      <c r="P8" s="63"/>
      <c r="Q8" s="43"/>
      <c r="R8" s="43"/>
      <c r="S8" s="43"/>
      <c r="T8" s="45"/>
      <c r="U8" s="36"/>
      <c r="V8" s="36"/>
      <c r="W8" s="36"/>
      <c r="X8" s="36"/>
      <c r="Y8" s="36"/>
      <c r="Z8" s="36"/>
      <c r="AA8" s="36"/>
      <c r="AB8" s="36"/>
    </row>
    <row r="9">
      <c r="A9" s="43"/>
      <c r="B9" s="64"/>
      <c r="C9" s="37"/>
      <c r="H9" s="65"/>
      <c r="I9" s="37"/>
      <c r="J9" s="38"/>
      <c r="K9" s="66"/>
      <c r="L9" s="67" t="s">
        <v>59</v>
      </c>
      <c r="M9" s="43"/>
      <c r="N9" s="43"/>
      <c r="O9" s="43"/>
      <c r="P9" s="68" t="s">
        <v>176</v>
      </c>
      <c r="T9" s="65"/>
      <c r="U9" s="36"/>
      <c r="V9" s="36"/>
      <c r="W9" s="36"/>
      <c r="X9" s="36"/>
      <c r="Y9" s="36"/>
      <c r="Z9" s="36"/>
      <c r="AA9" s="36"/>
      <c r="AB9" s="36"/>
    </row>
    <row r="10">
      <c r="A10" s="43"/>
      <c r="B10" s="64"/>
      <c r="C10" s="37"/>
      <c r="H10" s="65"/>
      <c r="I10" s="37"/>
      <c r="J10" s="38"/>
      <c r="K10" s="66"/>
      <c r="L10" s="69" t="s">
        <v>61</v>
      </c>
      <c r="M10" s="69" t="s">
        <v>62</v>
      </c>
      <c r="N10" s="70" t="s">
        <v>63</v>
      </c>
      <c r="O10" s="18"/>
      <c r="P10" s="71"/>
      <c r="T10" s="65"/>
      <c r="U10" s="36"/>
      <c r="V10" s="36"/>
      <c r="W10" s="36"/>
      <c r="X10" s="36"/>
      <c r="Y10" s="36"/>
      <c r="Z10" s="36"/>
      <c r="AA10" s="36"/>
      <c r="AB10" s="36"/>
    </row>
    <row customHeight="1" ht="30.0" r="11">
      <c r="A11" s="43"/>
      <c r="B11" s="72"/>
      <c r="C11" s="73"/>
      <c r="D11" s="74"/>
      <c r="E11" s="74"/>
      <c r="F11" s="74"/>
      <c r="G11" s="74"/>
      <c r="H11" s="75"/>
      <c r="I11" s="39"/>
      <c r="J11" s="41"/>
      <c r="K11" s="66"/>
      <c r="L11" s="76" t="s">
        <v>177</v>
      </c>
      <c r="M11" s="76" t="s">
        <v>178</v>
      </c>
      <c r="N11" s="77" t="s">
        <v>179</v>
      </c>
      <c r="O11" s="34"/>
      <c r="P11" s="71"/>
      <c r="T11" s="65"/>
      <c r="U11" s="36"/>
      <c r="V11" s="36"/>
      <c r="W11" s="36"/>
      <c r="X11" s="36"/>
      <c r="Y11" s="36"/>
      <c r="Z11" s="36"/>
      <c r="AA11" s="36"/>
      <c r="AB11" s="36"/>
    </row>
    <row r="12">
      <c r="A12" s="43"/>
      <c r="B12" s="78" t="s">
        <v>64</v>
      </c>
      <c r="C12" s="79" t="s">
        <v>180</v>
      </c>
      <c r="D12" s="61"/>
      <c r="E12" s="61"/>
      <c r="F12" s="61"/>
      <c r="G12" s="61"/>
      <c r="H12" s="62"/>
      <c r="I12" s="80" t="s">
        <v>65</v>
      </c>
      <c r="J12" s="81"/>
      <c r="K12" s="66"/>
      <c r="L12" s="82"/>
      <c r="M12" s="82"/>
      <c r="N12" s="71"/>
      <c r="O12" s="38"/>
      <c r="P12" s="71"/>
      <c r="T12" s="65"/>
      <c r="U12" s="36"/>
      <c r="V12" s="36"/>
      <c r="W12" s="36"/>
      <c r="X12" s="36"/>
      <c r="Y12" s="36"/>
      <c r="Z12" s="36"/>
      <c r="AA12" s="36"/>
      <c r="AB12" s="36"/>
    </row>
    <row r="13">
      <c r="A13" s="43"/>
      <c r="B13" s="83"/>
      <c r="C13" s="37"/>
      <c r="H13" s="65"/>
      <c r="I13" s="84" t="s">
        <v>181</v>
      </c>
      <c r="J13" s="85"/>
      <c r="K13" s="66"/>
      <c r="L13" s="82"/>
      <c r="M13" s="82"/>
      <c r="N13" s="71"/>
      <c r="O13" s="38"/>
      <c r="P13" s="71"/>
      <c r="T13" s="65"/>
      <c r="U13" s="36"/>
      <c r="V13" s="36"/>
      <c r="W13" s="36"/>
      <c r="X13" s="36"/>
      <c r="Y13" s="36"/>
      <c r="Z13" s="36"/>
      <c r="AA13" s="36"/>
      <c r="AB13" s="36"/>
    </row>
    <row customHeight="1" ht="30.0" r="14">
      <c r="A14" s="43"/>
      <c r="B14" s="83"/>
      <c r="C14" s="37"/>
      <c r="H14" s="65"/>
      <c r="I14" s="71"/>
      <c r="J14" s="65"/>
      <c r="K14" s="66"/>
      <c r="L14" s="86"/>
      <c r="M14" s="86"/>
      <c r="N14" s="87"/>
      <c r="O14" s="88"/>
      <c r="P14" s="87"/>
      <c r="Q14" s="74"/>
      <c r="R14" s="74"/>
      <c r="S14" s="74"/>
      <c r="T14" s="75"/>
      <c r="U14" s="36"/>
      <c r="V14" s="36"/>
      <c r="W14" s="36"/>
      <c r="X14" s="36"/>
      <c r="Y14" s="36"/>
      <c r="Z14" s="36"/>
      <c r="AA14" s="36"/>
      <c r="AB14" s="36"/>
    </row>
    <row r="15">
      <c r="A15" s="43"/>
      <c r="B15" s="89"/>
      <c r="C15" s="73"/>
      <c r="D15" s="74"/>
      <c r="E15" s="74"/>
      <c r="F15" s="74"/>
      <c r="G15" s="74"/>
      <c r="H15" s="75"/>
      <c r="I15" s="71"/>
      <c r="J15" s="65"/>
      <c r="K15" s="43"/>
      <c r="L15" s="90" t="s">
        <v>67</v>
      </c>
      <c r="M15" s="91"/>
      <c r="N15" s="91"/>
      <c r="O15" s="92"/>
      <c r="P15" s="90" t="s">
        <v>68</v>
      </c>
      <c r="Q15" s="91"/>
      <c r="R15" s="91"/>
      <c r="S15" s="91"/>
      <c r="T15" s="92"/>
      <c r="U15" s="36"/>
      <c r="V15" s="36"/>
      <c r="W15" s="36"/>
      <c r="X15" s="36"/>
      <c r="Y15" s="36"/>
      <c r="Z15" s="36"/>
      <c r="AA15" s="36"/>
      <c r="AB15" s="36"/>
    </row>
    <row r="16">
      <c r="A16" s="43"/>
      <c r="B16" s="78" t="s">
        <v>69</v>
      </c>
      <c r="C16" s="133" t="s">
        <v>182</v>
      </c>
      <c r="D16" s="61"/>
      <c r="E16" s="61"/>
      <c r="F16" s="61"/>
      <c r="G16" s="61"/>
      <c r="H16" s="62"/>
      <c r="I16" s="71"/>
      <c r="J16" s="65"/>
      <c r="K16" s="43"/>
      <c r="L16" s="77" t="s">
        <v>183</v>
      </c>
      <c r="M16" s="33"/>
      <c r="N16" s="33"/>
      <c r="O16" s="85"/>
      <c r="P16" s="77" t="s">
        <v>184</v>
      </c>
      <c r="Q16" s="33"/>
      <c r="R16" s="33"/>
      <c r="S16" s="33"/>
      <c r="T16" s="85"/>
      <c r="U16" s="36"/>
      <c r="V16" s="36"/>
      <c r="W16" s="36"/>
      <c r="X16" s="36"/>
      <c r="Y16" s="36"/>
      <c r="Z16" s="36"/>
      <c r="AA16" s="36"/>
      <c r="AB16" s="36"/>
    </row>
    <row r="17">
      <c r="A17" s="43"/>
      <c r="B17" s="83"/>
      <c r="C17" s="37"/>
      <c r="H17" s="65"/>
      <c r="I17" s="71"/>
      <c r="J17" s="65"/>
      <c r="K17" s="43"/>
      <c r="L17" s="71"/>
      <c r="O17" s="65"/>
      <c r="P17" s="71"/>
      <c r="T17" s="65"/>
      <c r="U17" s="36"/>
      <c r="V17" s="36"/>
      <c r="W17" s="36"/>
      <c r="X17" s="36"/>
      <c r="Y17" s="36"/>
      <c r="Z17" s="36"/>
      <c r="AA17" s="36"/>
      <c r="AB17" s="36"/>
    </row>
    <row r="18">
      <c r="A18" s="43"/>
      <c r="B18" s="83"/>
      <c r="C18" s="37"/>
      <c r="H18" s="65"/>
      <c r="I18" s="71"/>
      <c r="J18" s="65"/>
      <c r="K18" s="43"/>
      <c r="L18" s="71"/>
      <c r="O18" s="65"/>
      <c r="P18" s="71"/>
      <c r="T18" s="65"/>
      <c r="U18" s="36"/>
      <c r="V18" s="36"/>
      <c r="W18" s="36"/>
      <c r="X18" s="36"/>
      <c r="Y18" s="36"/>
      <c r="Z18" s="36"/>
      <c r="AA18" s="36"/>
      <c r="AB18" s="36"/>
    </row>
    <row r="19">
      <c r="A19" s="43"/>
      <c r="B19" s="83"/>
      <c r="C19" s="37"/>
      <c r="H19" s="65"/>
      <c r="I19" s="71"/>
      <c r="J19" s="65"/>
      <c r="K19" s="43"/>
      <c r="L19" s="71"/>
      <c r="O19" s="65"/>
      <c r="P19" s="71"/>
      <c r="T19" s="65"/>
      <c r="U19" s="36"/>
      <c r="V19" s="36"/>
      <c r="W19" s="36"/>
      <c r="X19" s="36"/>
      <c r="Y19" s="36"/>
      <c r="Z19" s="36"/>
      <c r="AA19" s="36"/>
      <c r="AB19" s="36"/>
    </row>
    <row customHeight="1" ht="30.0" r="20">
      <c r="A20" s="43"/>
      <c r="B20" s="89"/>
      <c r="C20" s="73"/>
      <c r="D20" s="74"/>
      <c r="E20" s="74"/>
      <c r="F20" s="74"/>
      <c r="G20" s="74"/>
      <c r="H20" s="75"/>
      <c r="I20" s="71"/>
      <c r="J20" s="65"/>
      <c r="K20" s="43"/>
      <c r="L20" s="71"/>
      <c r="O20" s="65"/>
      <c r="P20" s="71"/>
      <c r="T20" s="65"/>
      <c r="U20" s="36"/>
      <c r="V20" s="36"/>
      <c r="W20" s="36"/>
      <c r="X20" s="36"/>
      <c r="Y20" s="36"/>
      <c r="Z20" s="36"/>
      <c r="AA20" s="36"/>
      <c r="AB20" s="36"/>
    </row>
    <row customHeight="1" ht="15.75" r="21">
      <c r="A21" s="43"/>
      <c r="B21" s="93" t="s">
        <v>70</v>
      </c>
      <c r="C21" s="94"/>
      <c r="D21" s="94"/>
      <c r="E21" s="94"/>
      <c r="F21" s="95"/>
      <c r="G21" s="96"/>
      <c r="H21" s="97"/>
      <c r="I21" s="71"/>
      <c r="J21" s="65"/>
      <c r="K21" s="43"/>
      <c r="L21" s="71"/>
      <c r="O21" s="65"/>
      <c r="P21" s="71"/>
      <c r="T21" s="65"/>
      <c r="U21" s="36"/>
      <c r="V21" s="36"/>
      <c r="W21" s="36"/>
      <c r="X21" s="36"/>
      <c r="Y21" s="36"/>
      <c r="Z21" s="36"/>
      <c r="AA21" s="36"/>
      <c r="AB21" s="36"/>
    </row>
    <row customHeight="1" ht="15.75" r="22">
      <c r="A22" s="43"/>
      <c r="B22" s="98" t="s">
        <v>71</v>
      </c>
      <c r="C22" s="99" t="s">
        <v>72</v>
      </c>
      <c r="D22" s="8"/>
      <c r="E22" s="8"/>
      <c r="F22" s="8"/>
      <c r="G22" s="8"/>
      <c r="H22" s="100"/>
      <c r="I22" s="71"/>
      <c r="J22" s="65"/>
      <c r="K22" s="43"/>
      <c r="L22" s="71"/>
      <c r="O22" s="65"/>
      <c r="P22" s="71"/>
      <c r="T22" s="65"/>
      <c r="U22" s="36"/>
      <c r="V22" s="36"/>
      <c r="W22" s="36"/>
      <c r="X22" s="36"/>
      <c r="Y22" s="36"/>
      <c r="Z22" s="36"/>
      <c r="AA22" s="36"/>
      <c r="AB22" s="36"/>
    </row>
    <row customHeight="1" ht="15.75" r="23">
      <c r="A23" s="43"/>
      <c r="B23" s="101"/>
      <c r="C23" s="33"/>
      <c r="D23" s="33"/>
      <c r="E23" s="34"/>
      <c r="F23" s="102" t="s">
        <v>73</v>
      </c>
      <c r="G23" s="8"/>
      <c r="H23" s="100"/>
      <c r="I23" s="71"/>
      <c r="J23" s="65"/>
      <c r="K23" s="43"/>
      <c r="L23" s="71"/>
      <c r="O23" s="65"/>
      <c r="P23" s="71"/>
      <c r="T23" s="65"/>
      <c r="U23" s="36"/>
      <c r="V23" s="36"/>
      <c r="W23" s="36"/>
      <c r="X23" s="36"/>
      <c r="Y23" s="36"/>
      <c r="Z23" s="36"/>
      <c r="AA23" s="36"/>
      <c r="AB23" s="36"/>
    </row>
    <row customHeight="1" ht="30.0" r="24">
      <c r="A24" s="43"/>
      <c r="B24" s="71"/>
      <c r="E24" s="38"/>
      <c r="F24" s="103" t="s">
        <v>165</v>
      </c>
      <c r="G24" s="33"/>
      <c r="H24" s="85"/>
      <c r="I24" s="71"/>
      <c r="J24" s="65"/>
      <c r="K24" s="43"/>
      <c r="L24" s="71"/>
      <c r="O24" s="65"/>
      <c r="P24" s="71"/>
      <c r="T24" s="65"/>
      <c r="U24" s="36"/>
      <c r="V24" s="36"/>
      <c r="W24" s="36"/>
      <c r="X24" s="36"/>
      <c r="Y24" s="36"/>
      <c r="Z24" s="36"/>
      <c r="AA24" s="36"/>
      <c r="AB24" s="36"/>
    </row>
    <row customHeight="1" ht="15.75" r="25">
      <c r="A25" s="43"/>
      <c r="B25" s="71"/>
      <c r="E25" s="38"/>
      <c r="F25" s="37"/>
      <c r="H25" s="65"/>
      <c r="I25" s="71"/>
      <c r="J25" s="65"/>
      <c r="K25" s="43"/>
      <c r="L25" s="71"/>
      <c r="O25" s="65"/>
      <c r="P25" s="71"/>
      <c r="T25" s="65"/>
      <c r="U25" s="36"/>
      <c r="V25" s="36"/>
      <c r="W25" s="36"/>
      <c r="X25" s="36"/>
      <c r="Y25" s="36"/>
      <c r="Z25" s="36"/>
      <c r="AA25" s="36"/>
      <c r="AB25" s="36"/>
    </row>
    <row customHeight="1" ht="15.75" r="26">
      <c r="A26" s="43"/>
      <c r="B26" s="71"/>
      <c r="E26" s="38"/>
      <c r="F26" s="37"/>
      <c r="H26" s="65"/>
      <c r="I26" s="71"/>
      <c r="J26" s="65"/>
      <c r="K26" s="43"/>
      <c r="L26" s="71"/>
      <c r="O26" s="65"/>
      <c r="P26" s="71"/>
      <c r="T26" s="65"/>
      <c r="U26" s="36"/>
      <c r="V26" s="36"/>
      <c r="W26" s="36"/>
      <c r="X26" s="36"/>
      <c r="Y26" s="36"/>
      <c r="Z26" s="36"/>
      <c r="AA26" s="36"/>
      <c r="AB26" s="36"/>
    </row>
    <row customHeight="1" ht="15.75" r="27">
      <c r="A27" s="43"/>
      <c r="B27" s="71"/>
      <c r="E27" s="38"/>
      <c r="F27" s="37"/>
      <c r="H27" s="65"/>
      <c r="I27" s="71"/>
      <c r="J27" s="65"/>
      <c r="K27" s="43"/>
      <c r="L27" s="87"/>
      <c r="M27" s="74"/>
      <c r="N27" s="74"/>
      <c r="O27" s="75"/>
      <c r="P27" s="87"/>
      <c r="Q27" s="74"/>
      <c r="R27" s="74"/>
      <c r="S27" s="74"/>
      <c r="T27" s="75"/>
      <c r="U27" s="36"/>
      <c r="V27" s="36"/>
      <c r="W27" s="36"/>
      <c r="X27" s="36"/>
      <c r="Y27" s="36"/>
      <c r="Z27" s="36"/>
      <c r="AA27" s="36"/>
      <c r="AB27" s="36"/>
    </row>
    <row customHeight="1" ht="15.75" r="28">
      <c r="A28" s="43"/>
      <c r="B28" s="71"/>
      <c r="E28" s="38"/>
      <c r="F28" s="37"/>
      <c r="H28" s="65"/>
      <c r="I28" s="71"/>
      <c r="J28" s="65"/>
      <c r="K28" s="43"/>
      <c r="L28" s="90" t="s">
        <v>74</v>
      </c>
      <c r="M28" s="91"/>
      <c r="N28" s="91"/>
      <c r="O28" s="92"/>
      <c r="P28" s="90" t="s">
        <v>75</v>
      </c>
      <c r="Q28" s="91"/>
      <c r="R28" s="91"/>
      <c r="S28" s="91"/>
      <c r="T28" s="92"/>
      <c r="U28" s="36"/>
      <c r="V28" s="36"/>
      <c r="W28" s="36"/>
      <c r="X28" s="36"/>
      <c r="Y28" s="36"/>
      <c r="Z28" s="36"/>
      <c r="AA28" s="36"/>
      <c r="AB28" s="36"/>
    </row>
    <row customHeight="1" ht="15.75" r="29">
      <c r="A29" s="43"/>
      <c r="B29" s="71"/>
      <c r="E29" s="38"/>
      <c r="F29" s="37"/>
      <c r="H29" s="65"/>
      <c r="I29" s="87"/>
      <c r="J29" s="75"/>
      <c r="K29" s="43"/>
      <c r="L29" s="63"/>
      <c r="M29" s="104" t="s">
        <v>185</v>
      </c>
      <c r="N29" s="33"/>
      <c r="O29" s="85"/>
      <c r="P29" s="161" t="str">
        <f>=HYPERLINK("https://www.loupfrance.fr/carte-des-indices-de-presence-transmis-au-reseau-loup-lynx/", "Carte des indices de présence")</f>
      </c>
      <c r="Q29" s="8"/>
      <c r="R29" s="18"/>
      <c r="S29" s="127" t="inlineStr">
        <is>
          <t/>
        </is>
      </c>
      <c r="T29" s="100"/>
      <c r="U29" s="36"/>
      <c r="V29" s="36"/>
      <c r="W29" s="36"/>
      <c r="X29" s="36"/>
      <c r="Y29" s="36"/>
      <c r="Z29" s="36"/>
      <c r="AA29" s="36"/>
      <c r="AB29" s="36"/>
    </row>
    <row customHeight="1" ht="15.0" r="30">
      <c r="A30" s="43"/>
      <c r="B30" s="71"/>
      <c r="E30" s="38"/>
      <c r="F30" s="37"/>
      <c r="H30" s="65"/>
      <c r="I30" s="107" t="s">
        <v>78</v>
      </c>
      <c r="J30" s="97"/>
      <c r="K30" s="43"/>
      <c r="L30" s="63"/>
      <c r="M30" s="37"/>
      <c r="O30" s="65"/>
      <c r="P30" s="105"/>
      <c r="Q30" s="8"/>
      <c r="R30" s="18"/>
      <c r="S30" s="106"/>
      <c r="T30" s="100"/>
      <c r="U30" s="36"/>
      <c r="V30" s="36"/>
      <c r="W30" s="36"/>
      <c r="X30" s="36"/>
      <c r="Y30" s="36"/>
      <c r="Z30" s="36"/>
      <c r="AA30" s="36"/>
      <c r="AB30" s="36"/>
    </row>
    <row customHeight="1" ht="15.75" r="31">
      <c r="A31" s="43"/>
      <c r="B31" s="71"/>
      <c r="E31" s="38"/>
      <c r="F31" s="37"/>
      <c r="H31" s="65"/>
      <c r="I31" s="84" t="s">
        <v>188</v>
      </c>
      <c r="J31" s="85"/>
      <c r="K31" s="43"/>
      <c r="L31" s="63"/>
      <c r="M31" s="37"/>
      <c r="O31" s="65"/>
      <c r="P31" s="105"/>
      <c r="Q31" s="8"/>
      <c r="R31" s="18"/>
      <c r="S31" s="106"/>
      <c r="T31" s="100"/>
      <c r="U31" s="36"/>
      <c r="V31" s="36"/>
      <c r="W31" s="36"/>
      <c r="X31" s="36"/>
      <c r="Y31" s="36"/>
      <c r="Z31" s="36"/>
      <c r="AA31" s="36"/>
      <c r="AB31" s="36"/>
    </row>
    <row customHeight="1" ht="15.75" r="32">
      <c r="A32" s="43"/>
      <c r="B32" s="71"/>
      <c r="E32" s="38"/>
      <c r="F32" s="37"/>
      <c r="H32" s="65"/>
      <c r="I32" s="71"/>
      <c r="J32" s="65"/>
      <c r="K32" s="43"/>
      <c r="L32" s="63"/>
      <c r="M32" s="37"/>
      <c r="O32" s="65"/>
      <c r="P32" s="105"/>
      <c r="Q32" s="8"/>
      <c r="R32" s="18"/>
      <c r="S32" s="106"/>
      <c r="T32" s="100"/>
      <c r="U32" s="36"/>
      <c r="V32" s="36"/>
      <c r="W32" s="36"/>
      <c r="X32" s="36"/>
      <c r="Y32" s="36"/>
      <c r="Z32" s="36"/>
      <c r="AA32" s="36"/>
      <c r="AB32" s="36"/>
    </row>
    <row customHeight="1" ht="15.75" r="33">
      <c r="A33" s="43"/>
      <c r="B33" s="71"/>
      <c r="E33" s="38"/>
      <c r="F33" s="37"/>
      <c r="H33" s="65"/>
      <c r="I33" s="71"/>
      <c r="J33" s="65"/>
      <c r="K33" s="43"/>
      <c r="L33" s="63"/>
      <c r="M33" s="37"/>
      <c r="O33" s="65"/>
      <c r="P33" s="105"/>
      <c r="Q33" s="8"/>
      <c r="R33" s="18"/>
      <c r="S33" s="106"/>
      <c r="T33" s="100"/>
      <c r="U33" s="36"/>
      <c r="V33" s="36"/>
      <c r="W33" s="36"/>
      <c r="X33" s="36"/>
      <c r="Y33" s="36"/>
      <c r="Z33" s="36"/>
      <c r="AA33" s="36"/>
      <c r="AB33" s="36"/>
    </row>
    <row customHeight="1" ht="15.75" r="34">
      <c r="A34" s="43"/>
      <c r="B34" s="71"/>
      <c r="E34" s="38"/>
      <c r="F34" s="37"/>
      <c r="H34" s="65"/>
      <c r="I34" s="71"/>
      <c r="J34" s="65"/>
      <c r="K34" s="43"/>
      <c r="L34" s="63"/>
      <c r="M34" s="37"/>
      <c r="O34" s="65"/>
      <c r="P34" s="105"/>
      <c r="Q34" s="8"/>
      <c r="R34" s="18"/>
      <c r="S34" s="106"/>
      <c r="T34" s="100"/>
      <c r="U34" s="36"/>
      <c r="V34" s="36"/>
      <c r="W34" s="36"/>
      <c r="X34" s="36"/>
      <c r="Y34" s="36"/>
      <c r="Z34" s="36"/>
      <c r="AA34" s="36"/>
      <c r="AB34" s="36"/>
    </row>
    <row customHeight="1" ht="15.75" r="35">
      <c r="A35" s="43"/>
      <c r="B35" s="87"/>
      <c r="C35" s="74"/>
      <c r="D35" s="74"/>
      <c r="E35" s="88"/>
      <c r="F35" s="73"/>
      <c r="G35" s="74"/>
      <c r="H35" s="75"/>
      <c r="I35" s="71"/>
      <c r="J35" s="65"/>
      <c r="K35" s="43"/>
      <c r="L35" s="63"/>
      <c r="M35" s="37"/>
      <c r="O35" s="65"/>
      <c r="P35" s="105"/>
      <c r="Q35" s="8"/>
      <c r="R35" s="18"/>
      <c r="S35" s="106"/>
      <c r="T35" s="100"/>
      <c r="U35" s="36"/>
      <c r="V35" s="36"/>
      <c r="W35" s="36"/>
      <c r="X35" s="36"/>
      <c r="Y35" s="36"/>
      <c r="Z35" s="36"/>
      <c r="AA35" s="36"/>
      <c r="AB35" s="36"/>
    </row>
    <row customHeight="1" ht="15.75" r="36">
      <c r="A36" s="43"/>
      <c r="B36" s="93" t="s">
        <v>79</v>
      </c>
      <c r="C36" s="94"/>
      <c r="D36" s="94"/>
      <c r="E36" s="95"/>
      <c r="F36" s="108"/>
      <c r="G36" s="108"/>
      <c r="H36" s="108"/>
      <c r="I36" s="71"/>
      <c r="J36" s="65"/>
      <c r="K36" s="43"/>
      <c r="L36" s="63"/>
      <c r="M36" s="37"/>
      <c r="O36" s="65"/>
      <c r="P36" s="105"/>
      <c r="Q36" s="8"/>
      <c r="R36" s="18"/>
      <c r="S36" s="106"/>
      <c r="T36" s="100"/>
      <c r="U36" s="36"/>
      <c r="V36" s="36"/>
      <c r="W36" s="36"/>
      <c r="X36" s="36"/>
      <c r="Y36" s="36"/>
      <c r="Z36" s="36"/>
      <c r="AA36" s="36"/>
      <c r="AB36" s="36"/>
    </row>
    <row customHeight="1" ht="15.75" r="37">
      <c r="A37" s="43"/>
      <c r="B37" s="83"/>
      <c r="C37" s="109" t="s">
        <v>80</v>
      </c>
      <c r="D37" s="109" t="s">
        <v>81</v>
      </c>
      <c r="E37" s="109" t="s">
        <v>82</v>
      </c>
      <c r="F37" s="109" t="s">
        <v>83</v>
      </c>
      <c r="G37" s="109" t="s">
        <v>82</v>
      </c>
      <c r="H37" s="109" t="s">
        <v>80</v>
      </c>
      <c r="I37" s="71"/>
      <c r="J37" s="65"/>
      <c r="K37" s="43"/>
      <c r="L37" s="63"/>
      <c r="M37" s="37"/>
      <c r="O37" s="65"/>
      <c r="P37" s="105"/>
      <c r="Q37" s="8"/>
      <c r="R37" s="18"/>
      <c r="S37" s="106"/>
      <c r="T37" s="100"/>
      <c r="U37" s="36"/>
      <c r="V37" s="36"/>
      <c r="W37" s="36"/>
      <c r="X37" s="36"/>
      <c r="Y37" s="36"/>
      <c r="Z37" s="36"/>
      <c r="AA37" s="36"/>
      <c r="AB37" s="36"/>
    </row>
    <row customHeight="1" ht="12.75" r="38">
      <c r="A38" s="43"/>
      <c r="B38" s="110"/>
      <c r="C38" s="111" t="s">
        <v>85</v>
      </c>
      <c r="D38" s="111" t="s">
        <v>85</v>
      </c>
      <c r="E38" s="111" t="s">
        <v>85</v>
      </c>
      <c r="F38" s="111" t="s">
        <v>85</v>
      </c>
      <c r="G38" s="111" t="s">
        <v>85</v>
      </c>
      <c r="H38" s="111" t="s">
        <v>85</v>
      </c>
      <c r="I38" s="71"/>
      <c r="J38" s="65"/>
      <c r="K38" s="43"/>
      <c r="L38" s="63"/>
      <c r="M38" s="37"/>
      <c r="O38" s="65"/>
      <c r="P38" s="105"/>
      <c r="Q38" s="8"/>
      <c r="R38" s="18"/>
      <c r="S38" s="106"/>
      <c r="T38" s="100"/>
      <c r="U38" s="36"/>
      <c r="V38" s="36"/>
      <c r="W38" s="36"/>
      <c r="X38" s="36"/>
      <c r="Y38" s="36"/>
      <c r="Z38" s="36"/>
      <c r="AA38" s="36"/>
      <c r="AB38" s="36"/>
    </row>
    <row customHeight="1" ht="12.75" r="39">
      <c r="A39" s="43"/>
      <c r="B39" s="110"/>
      <c r="C39" s="112"/>
      <c r="D39" s="112"/>
      <c r="E39" s="112"/>
      <c r="F39" s="112"/>
      <c r="G39" s="112"/>
      <c r="H39" s="112"/>
      <c r="I39" s="71"/>
      <c r="J39" s="65"/>
      <c r="K39" s="43"/>
      <c r="L39" s="63"/>
      <c r="M39" s="37"/>
      <c r="O39" s="65"/>
      <c r="P39" s="105"/>
      <c r="Q39" s="8"/>
      <c r="R39" s="18"/>
      <c r="S39" s="106"/>
      <c r="T39" s="100"/>
      <c r="U39" s="36"/>
      <c r="V39" s="36"/>
      <c r="W39" s="36"/>
      <c r="X39" s="36"/>
      <c r="Y39" s="36"/>
      <c r="Z39" s="36"/>
      <c r="AA39" s="36"/>
      <c r="AB39" s="36"/>
    </row>
    <row customHeight="1" ht="12.75" r="40">
      <c r="A40" s="43"/>
      <c r="B40" s="110"/>
      <c r="C40" s="112"/>
      <c r="D40" s="112"/>
      <c r="E40" s="112"/>
      <c r="F40" s="112"/>
      <c r="G40" s="112"/>
      <c r="H40" s="112"/>
      <c r="I40" s="71"/>
      <c r="J40" s="65"/>
      <c r="K40" s="43"/>
      <c r="L40" s="63"/>
      <c r="M40" s="37"/>
      <c r="O40" s="65"/>
      <c r="P40" s="105"/>
      <c r="Q40" s="8"/>
      <c r="R40" s="18"/>
      <c r="S40" s="106"/>
      <c r="T40" s="100"/>
      <c r="U40" s="36"/>
      <c r="V40" s="36"/>
      <c r="W40" s="36"/>
      <c r="X40" s="36"/>
      <c r="Y40" s="36"/>
      <c r="Z40" s="36"/>
      <c r="AA40" s="36"/>
      <c r="AB40" s="36"/>
    </row>
    <row customHeight="1" ht="15.75" r="41">
      <c r="A41" s="43"/>
      <c r="B41" s="83"/>
      <c r="C41" s="109" t="s">
        <v>80</v>
      </c>
      <c r="D41" s="109" t="s">
        <v>83</v>
      </c>
      <c r="E41" s="109" t="s">
        <v>88</v>
      </c>
      <c r="F41" s="109" t="s">
        <v>89</v>
      </c>
      <c r="G41" s="109" t="s">
        <v>90</v>
      </c>
      <c r="H41" s="109" t="s">
        <v>91</v>
      </c>
      <c r="I41" s="71"/>
      <c r="J41" s="65"/>
      <c r="K41" s="43"/>
      <c r="L41" s="63"/>
      <c r="M41" s="37"/>
      <c r="O41" s="65"/>
      <c r="P41" s="105"/>
      <c r="Q41" s="8"/>
      <c r="R41" s="18"/>
      <c r="S41" s="106"/>
      <c r="T41" s="100"/>
      <c r="U41" s="36"/>
      <c r="V41" s="36"/>
      <c r="W41" s="36"/>
      <c r="X41" s="36"/>
      <c r="Y41" s="36"/>
      <c r="Z41" s="36"/>
      <c r="AA41" s="36"/>
      <c r="AB41" s="36"/>
    </row>
    <row customHeight="1" ht="12.75" r="42">
      <c r="A42" s="43"/>
      <c r="B42" s="110"/>
      <c r="C42" s="111" t="s">
        <v>85</v>
      </c>
      <c r="D42" s="111" t="s">
        <v>85</v>
      </c>
      <c r="E42" s="111" t="s">
        <v>85</v>
      </c>
      <c r="F42" s="111" t="s">
        <v>85</v>
      </c>
      <c r="G42" s="111" t="s">
        <v>85</v>
      </c>
      <c r="H42" s="111" t="s">
        <v>85</v>
      </c>
      <c r="I42" s="71"/>
      <c r="J42" s="65"/>
      <c r="K42" s="43"/>
      <c r="L42" s="63"/>
      <c r="M42" s="39"/>
      <c r="N42" s="40"/>
      <c r="O42" s="113"/>
      <c r="P42" s="114"/>
      <c r="Q42" s="115"/>
      <c r="R42" s="116"/>
      <c r="S42" s="117"/>
      <c r="T42" s="118"/>
      <c r="U42" s="36"/>
      <c r="V42" s="36"/>
      <c r="W42" s="36"/>
      <c r="X42" s="36"/>
      <c r="Y42" s="36"/>
      <c r="Z42" s="36"/>
      <c r="AA42" s="36"/>
      <c r="AB42" s="36"/>
    </row>
    <row customHeight="1" ht="12.75" r="43">
      <c r="A43" s="43"/>
      <c r="B43" s="110"/>
      <c r="C43" s="111"/>
      <c r="D43" s="111"/>
      <c r="E43" s="111"/>
      <c r="F43" s="111"/>
      <c r="G43" s="111"/>
      <c r="H43" s="111"/>
      <c r="I43" s="71"/>
      <c r="J43" s="65"/>
      <c r="K43" s="43"/>
      <c r="L43" s="90" t="s">
        <v>92</v>
      </c>
      <c r="M43" s="91"/>
      <c r="N43" s="91"/>
      <c r="O43" s="91"/>
      <c r="P43" s="43"/>
      <c r="Q43" s="43"/>
      <c r="R43" s="43"/>
      <c r="S43" s="43"/>
      <c r="T43" s="66"/>
      <c r="U43" s="36"/>
      <c r="V43" s="36"/>
      <c r="W43" s="36"/>
      <c r="X43" s="36"/>
      <c r="Y43" s="36"/>
      <c r="Z43" s="36"/>
      <c r="AA43" s="36"/>
      <c r="AB43" s="36"/>
    </row>
    <row customHeight="1" ht="12.75" r="44">
      <c r="A44" s="43"/>
      <c r="B44" s="110"/>
      <c r="C44" s="112"/>
      <c r="D44" s="112"/>
      <c r="E44" s="112"/>
      <c r="F44" s="112"/>
      <c r="G44" s="112"/>
      <c r="H44" s="112"/>
      <c r="I44" s="71"/>
      <c r="J44" s="65"/>
      <c r="K44" s="43"/>
      <c r="L44" s="77" t="s">
        <v>189</v>
      </c>
      <c r="M44" s="33"/>
      <c r="N44" s="33"/>
      <c r="O44" s="33"/>
      <c r="P44" s="33"/>
      <c r="Q44" s="33"/>
      <c r="R44" s="33"/>
      <c r="S44" s="33"/>
      <c r="T44" s="85"/>
      <c r="U44" s="36"/>
      <c r="V44" s="36"/>
      <c r="W44" s="36"/>
      <c r="X44" s="36"/>
      <c r="Y44" s="36"/>
      <c r="Z44" s="36"/>
      <c r="AA44" s="36"/>
      <c r="AB44" s="36"/>
    </row>
    <row customHeight="1" ht="15.75" r="45">
      <c r="A45" s="43"/>
      <c r="B45" s="119" t="s">
        <v>190</v>
      </c>
      <c r="C45" s="33"/>
      <c r="D45" s="33"/>
      <c r="E45" s="33"/>
      <c r="F45" s="33"/>
      <c r="G45" s="33"/>
      <c r="H45" s="85"/>
      <c r="I45" s="71"/>
      <c r="J45" s="65"/>
      <c r="K45" s="43"/>
      <c r="L45" s="71"/>
      <c r="T45" s="65"/>
      <c r="U45" s="36"/>
      <c r="V45" s="36"/>
      <c r="W45" s="36"/>
      <c r="X45" s="36"/>
      <c r="Y45" s="36"/>
      <c r="Z45" s="36"/>
      <c r="AA45" s="36"/>
      <c r="AB45" s="36"/>
    </row>
    <row customHeight="1" ht="15.75" r="46">
      <c r="A46" s="43"/>
      <c r="B46" s="87"/>
      <c r="C46" s="74"/>
      <c r="D46" s="74"/>
      <c r="E46" s="74"/>
      <c r="F46" s="74"/>
      <c r="G46" s="74"/>
      <c r="H46" s="75"/>
      <c r="I46" s="87"/>
      <c r="J46" s="75"/>
      <c r="K46" s="43"/>
      <c r="L46" s="120"/>
      <c r="M46" s="40"/>
      <c r="N46" s="40"/>
      <c r="O46" s="40"/>
      <c r="P46" s="40"/>
      <c r="Q46" s="40"/>
      <c r="R46" s="40"/>
      <c r="S46" s="40"/>
      <c r="T46" s="113"/>
      <c r="U46" s="36"/>
      <c r="V46" s="36"/>
      <c r="W46" s="36"/>
      <c r="X46" s="36"/>
      <c r="Y46" s="36"/>
      <c r="Z46" s="36"/>
      <c r="AA46" s="36"/>
      <c r="AB46" s="36"/>
    </row>
    <row customHeight="1" ht="15.75" r="47">
      <c r="A47" s="121" t="s">
        <v>93</v>
      </c>
      <c r="B47" s="31"/>
      <c r="C47" s="159" t="str">
        <f>=HYPERLINK("https://www.loupfrance.fr/", "Site d'information")</f>
      </c>
      <c r="D47" s="94"/>
      <c r="E47" s="94"/>
      <c r="F47" s="95"/>
      <c r="G47" s="128" t="inlineStr">
        <is>
          <t/>
        </is>
      </c>
      <c r="H47" s="94"/>
      <c r="I47" s="94"/>
      <c r="J47" s="95"/>
      <c r="K47" s="123" t="s">
        <v>93</v>
      </c>
      <c r="L47" s="18"/>
      <c r="M47" s="160" t="str">
        <f>=HYPERLINK("file://ad.intra/dfs/COMMUNS/REGIONS/IDF/DR/05_CONNAISSANCE/Loup", "Serveur DR")</f>
      </c>
      <c r="N47" s="8"/>
      <c r="O47" s="18"/>
      <c r="P47" s="124" t="inlineStr">
        <is>
          <t/>
        </is>
      </c>
      <c r="Q47" s="8"/>
      <c r="R47" s="8"/>
      <c r="S47" s="8"/>
      <c r="T47" s="18"/>
      <c r="U47" s="36"/>
      <c r="V47" s="36"/>
      <c r="W47" s="36"/>
      <c r="X47" s="36"/>
      <c r="Y47" s="36"/>
      <c r="Z47" s="36"/>
      <c r="AA47" s="36"/>
      <c r="AB47" s="36"/>
    </row>
    <row customHeight="1" ht="15.75" r="48">
      <c r="A48" s="31"/>
      <c r="B48" s="31"/>
      <c r="C48" s="160" t="str">
        <f>=HYPERLINK("https://agriculture.gouv.fr/plan-loup-un-nouveau-cadre-national-dactions-pour-renforcer-la-coexistence-du-loup-et-des-activites", "Plan loup")</f>
      </c>
      <c r="D48" s="8"/>
      <c r="E48" s="8"/>
      <c r="F48" s="18"/>
      <c r="G48" s="129" t="inlineStr">
        <is>
          <t/>
        </is>
      </c>
      <c r="H48" s="8"/>
      <c r="I48" s="8"/>
      <c r="J48" s="18"/>
      <c r="K48" s="31"/>
      <c r="L48" s="31"/>
      <c r="M48" s="160" t="str">
        <f>=HYPERLINK("file://ad.intra/dfs/COMMUNS/REGIONS/IDF/DR/05_CONNAISSANCE/Loup/Guide%20r%C3%A9flexe%20r%C3%A9seau%20Loup%20Lynx_DRIDF_v2.4.pdf", "Guide réflexe (serveur DR)")</f>
      </c>
      <c r="N48" s="8"/>
      <c r="O48" s="18"/>
      <c r="P48" s="124" t="inlineStr">
        <is>
          <t/>
        </is>
      </c>
      <c r="Q48" s="8"/>
      <c r="R48" s="8"/>
      <c r="S48" s="8"/>
      <c r="T48" s="18"/>
      <c r="U48" s="36"/>
      <c r="V48" s="36"/>
      <c r="W48" s="36"/>
      <c r="X48" s="36"/>
      <c r="Y48" s="36"/>
      <c r="Z48" s="36"/>
      <c r="AA48" s="36"/>
      <c r="AB48" s="36"/>
    </row>
    <row customHeight="1" ht="15.75" r="49">
      <c r="A49" s="130">
        <v>45743.0</v>
      </c>
      <c r="B49" s="18"/>
      <c r="C49" s="124"/>
      <c r="D49" s="8"/>
      <c r="E49" s="8"/>
      <c r="F49" s="18"/>
      <c r="G49" s="124"/>
      <c r="H49" s="8"/>
      <c r="I49" s="8"/>
      <c r="J49" s="18"/>
      <c r="K49" s="31"/>
      <c r="L49" s="31"/>
      <c r="M49" s="124"/>
      <c r="N49" s="8"/>
      <c r="O49" s="18"/>
      <c r="P49" s="124"/>
      <c r="Q49" s="8"/>
      <c r="R49" s="8"/>
      <c r="S49" s="8"/>
      <c r="T49" s="18"/>
      <c r="U49" s="36"/>
      <c r="V49" s="36"/>
      <c r="W49" s="36"/>
      <c r="X49" s="36"/>
      <c r="Y49" s="36"/>
      <c r="Z49" s="36"/>
      <c r="AA49" s="36"/>
      <c r="AB49" s="36"/>
    </row>
    <row customHeight="1" ht="15.75" r="50">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row>
    <row customHeight="1" ht="15.75" r="5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row>
    <row customHeight="1" ht="15.75" r="52">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row>
    <row customHeight="1" ht="15.75" r="5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row>
    <row customHeight="1" ht="15.75" r="54">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row>
    <row customHeight="1" ht="15.75" r="5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row>
    <row customHeight="1" ht="15.75" r="56">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row>
    <row customHeight="1" ht="15.75" r="57">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row>
    <row customHeight="1" ht="15.75" r="58">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row>
    <row customHeight="1" ht="15.75" r="59">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row>
    <row customHeight="1" ht="15.75" r="60">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row>
    <row customHeight="1" ht="15.75" r="6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row>
    <row customHeight="1" ht="15.75" r="62">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row>
    <row customHeight="1" ht="15.75" r="6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row>
    <row customHeight="1" ht="15.75" r="64">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row>
    <row customHeight="1" ht="15.75" r="6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row>
    <row customHeight="1" ht="15.75" r="66">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row>
    <row customHeight="1" ht="15.75" r="67">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customHeight="1" ht="15.75" r="68">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row>
    <row customHeight="1" ht="15.75" r="69">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row>
    <row customHeight="1" ht="15.75" r="70">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row>
    <row customHeight="1" ht="15.75" r="7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row>
    <row customHeight="1" ht="15.75" r="72">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row>
    <row customHeight="1" ht="15.75" r="7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row>
    <row customHeight="1" ht="15.75" r="74">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row>
    <row customHeight="1" ht="15.75" r="7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row>
    <row customHeight="1" ht="15.75" r="76">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row>
    <row customHeight="1" ht="15.75" r="77">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row>
    <row customHeight="1" ht="15.75" r="78">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row>
    <row customHeight="1" ht="15.75" r="79">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row>
    <row customHeight="1" ht="15.75" r="80">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row>
    <row customHeight="1" ht="15.75" r="8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row>
    <row customHeight="1" ht="15.75" r="8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row>
    <row customHeight="1" ht="15.75" r="8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row>
    <row customHeight="1" ht="15.75" r="84">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row>
    <row customHeight="1" ht="15.75" r="8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row>
    <row customHeight="1" ht="15.75" r="86">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row>
    <row customHeight="1" ht="15.75" r="87">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row>
    <row customHeight="1" ht="15.75" r="88">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row>
    <row customHeight="1" ht="15.75" r="89">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row>
    <row customHeight="1" ht="15.75" r="90">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row>
    <row customHeight="1" ht="15.75" r="9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row>
    <row customHeight="1" ht="15.75" r="92">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row>
    <row customHeight="1" ht="15.75" r="9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row>
    <row customHeight="1" ht="15.75" r="94">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row>
    <row customHeight="1" ht="15.75" r="9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row>
    <row customHeight="1" ht="15.75" r="96">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row>
    <row customHeight="1" ht="15.75" r="97">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row>
    <row customHeight="1" ht="15.75" r="98">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row>
    <row customHeight="1" ht="15.75" r="99">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row>
    <row customHeight="1" ht="15.75" r="100">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row>
    <row customHeight="1" ht="15.75" r="10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row>
    <row customHeight="1" ht="15.75" r="102">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row>
    <row customHeight="1" ht="15.75" r="1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row>
    <row customHeight="1" ht="15.75" r="104">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row>
    <row customHeight="1" ht="15.75" r="10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row>
    <row customHeight="1" ht="15.75" r="106">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row>
    <row customHeight="1" ht="15.75" r="107">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row>
    <row customHeight="1" ht="15.75" r="108">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row>
    <row customHeight="1" ht="15.75" r="109">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row>
    <row customHeight="1" ht="15.75" r="110">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row>
    <row customHeight="1" ht="15.75" r="11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row>
    <row customHeight="1" ht="15.75" r="112">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row>
    <row customHeight="1" ht="15.75" r="11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row>
    <row customHeight="1" ht="15.75" r="114">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row>
    <row customHeight="1" ht="15.75" r="11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row>
    <row customHeight="1" ht="15.75" r="116">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row>
    <row customHeight="1" ht="15.75" r="117">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row>
    <row customHeight="1" ht="15.75" r="118">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row>
    <row customHeight="1" ht="15.75" r="119">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row>
    <row customHeight="1" ht="15.75" r="120">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row>
    <row customHeight="1" ht="15.75" r="12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row>
    <row customHeight="1" ht="15.75" r="122">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row>
    <row customHeight="1" ht="15.75" r="12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row>
    <row customHeight="1" ht="15.75" r="124">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row>
    <row customHeight="1" ht="15.75" r="1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row>
    <row customHeight="1" ht="15.75" r="126">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row>
    <row customHeight="1" ht="15.75" r="127">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row>
    <row customHeight="1" ht="15.75" r="128">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row>
    <row customHeight="1" ht="15.75" r="129">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row>
    <row customHeight="1" ht="15.75" r="130">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row>
    <row customHeight="1" ht="15.75" r="13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row>
    <row customHeight="1" ht="15.75" r="13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row>
    <row customHeight="1" ht="15.75" r="13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row>
    <row customHeight="1" ht="15.75" r="134">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row>
    <row customHeight="1" ht="15.75" r="13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row>
    <row customHeight="1" ht="15.75" r="136">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row>
    <row customHeight="1" ht="15.75" r="137">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row>
    <row customHeight="1" ht="15.75" r="138">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row>
    <row customHeight="1" ht="15.75" r="139">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row>
    <row customHeight="1" ht="15.75" r="140">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row>
    <row customHeight="1" ht="15.75" r="14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row>
    <row customHeight="1" ht="15.75" r="142">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row>
    <row customHeight="1" ht="15.75" r="14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row>
    <row customHeight="1" ht="15.75" r="144">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row>
    <row customHeight="1" ht="15.75" r="14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row>
    <row customHeight="1" ht="15.75" r="146">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row>
    <row customHeight="1" ht="15.75" r="147">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row>
    <row customHeight="1" ht="15.75" r="148">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row>
    <row customHeight="1" ht="15.75" r="149">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row>
    <row customHeight="1" ht="15.75" r="150">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row>
    <row customHeight="1" ht="15.75" r="15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row>
    <row customHeight="1" ht="15.75" r="152">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row>
    <row customHeight="1" ht="15.75" r="15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row>
    <row customHeight="1" ht="15.75" r="154">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row>
    <row customHeight="1" ht="15.75" r="15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row>
    <row customHeight="1" ht="15.75" r="156">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row>
    <row customHeight="1" ht="15.75" r="157">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row>
    <row customHeight="1" ht="15.75" r="158">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row>
    <row customHeight="1" ht="15.75" r="159">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row>
    <row customHeight="1" ht="15.75" r="160">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row>
    <row customHeight="1" ht="15.75" r="16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row>
    <row customHeight="1" ht="15.75" r="162">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row>
    <row customHeight="1" ht="15.75" r="16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row>
    <row customHeight="1" ht="15.75" r="164">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row>
    <row customHeight="1" ht="15.75" r="16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row>
    <row customHeight="1" ht="15.75" r="166">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row>
    <row customHeight="1" ht="15.75" r="167">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row>
    <row customHeight="1" ht="15.75" r="168">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row>
    <row customHeight="1" ht="15.75" r="169">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row>
    <row customHeight="1" ht="15.75" r="170">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row>
    <row customHeight="1" ht="15.75" r="17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row>
    <row customHeight="1" ht="15.75" r="172">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row>
    <row customHeight="1" ht="15.75" r="17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row>
    <row customHeight="1" ht="15.75" r="174">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row>
    <row customHeight="1" ht="15.75" r="17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row>
    <row customHeight="1" ht="15.75" r="176">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row>
    <row customHeight="1" ht="15.75" r="177">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row>
    <row customHeight="1" ht="15.75" r="178">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row>
    <row customHeight="1" ht="15.75" r="179">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row>
    <row customHeight="1" ht="15.75" r="180">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row>
    <row customHeight="1" ht="15.75" r="18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row>
    <row customHeight="1" ht="15.75" r="182">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row>
    <row customHeight="1" ht="15.75" r="18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row>
    <row customHeight="1" ht="15.75" r="184">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row>
    <row customHeight="1" ht="15.75" r="18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row>
    <row customHeight="1" ht="15.75" r="186">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row>
    <row customHeight="1" ht="15.75" r="187">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row>
    <row customHeight="1" ht="15.75" r="188">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row>
    <row customHeight="1" ht="15.75" r="189">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row>
    <row customHeight="1" ht="15.75" r="190">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row>
    <row customHeight="1" ht="15.75" r="19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row>
    <row customHeight="1" ht="15.75" r="192">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row>
    <row customHeight="1" ht="15.75" r="19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row>
    <row customHeight="1" ht="15.75" r="194">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row>
    <row customHeight="1" ht="15.75" r="19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row>
    <row customHeight="1" ht="15.75" r="196">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row>
    <row customHeight="1" ht="15.75" r="197">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row>
    <row customHeight="1" ht="15.75" r="198">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row>
    <row customHeight="1" ht="15.75" r="199">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row>
    <row customHeight="1" ht="15.75" r="200">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row>
    <row customHeight="1" ht="15.75" r="20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row>
    <row customHeight="1" ht="15.75" r="202">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row>
    <row customHeight="1" ht="15.75" r="2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row>
    <row customHeight="1" ht="15.75" r="204">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row>
    <row customHeight="1" ht="15.75" r="205">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row>
    <row customHeight="1" ht="15.75" r="206">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row>
    <row customHeight="1" ht="15.75" r="207">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row>
    <row customHeight="1" ht="15.75" r="208">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row>
    <row customHeight="1" ht="15.75" r="209">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row>
    <row customHeight="1" ht="15.75" r="210">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row>
    <row customHeight="1" ht="15.75" r="21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row>
    <row customHeight="1" ht="15.75" r="212">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row>
    <row customHeight="1" ht="15.75" r="21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row>
    <row customHeight="1" ht="15.75" r="214">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row>
    <row customHeight="1" ht="15.75" r="215">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row>
    <row customHeight="1" ht="15.75" r="216">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row>
    <row customHeight="1" ht="15.75" r="217">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row>
    <row customHeight="1" ht="15.75" r="218">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row>
    <row customHeight="1" ht="15.75" r="219">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row>
    <row customHeight="1" ht="15.75" r="220">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row>
    <row customHeight="1" ht="15.75" r="22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row>
    <row customHeight="1" ht="15.75" r="222">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row>
    <row customHeight="1" ht="15.75" r="22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row>
    <row customHeight="1" ht="15.75" r="224">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row>
    <row customHeight="1" ht="15.75" r="225">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row>
    <row customHeight="1" ht="15.75" r="226">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row>
    <row customHeight="1" ht="15.75" r="227">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row>
    <row customHeight="1" ht="15.75" r="228">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row>
    <row customHeight="1" ht="15.75" r="229">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row>
    <row customHeight="1" ht="15.75" r="230">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row>
    <row customHeight="1" ht="15.75" r="23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row>
    <row customHeight="1" ht="15.75" r="232">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row>
    <row customHeight="1" ht="15.75" r="23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row>
    <row customHeight="1" ht="15.75" r="234">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row>
    <row customHeight="1" ht="15.75" r="235">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row>
    <row customHeight="1" ht="15.75" r="236">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row>
    <row customHeight="1" ht="15.75" r="237">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row>
    <row customHeight="1" ht="15.75" r="238">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row>
    <row customHeight="1" ht="15.75" r="239">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row>
    <row customHeight="1" ht="15.75" r="240">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row>
    <row customHeight="1" ht="15.75" r="24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row>
    <row customHeight="1" ht="15.75" r="242">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row>
    <row customHeight="1" ht="15.75" r="24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row>
    <row customHeight="1" ht="15.75" r="244">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row>
    <row customHeight="1" ht="15.75" r="245">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row>
    <row customHeight="1" ht="15.75" r="246">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row>
    <row customHeight="1" ht="15.75" r="247">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row>
    <row customHeight="1" ht="15.75" r="248">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row>
    <row customHeight="1" ht="15.75" r="249">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row>
  </sheetData>
  <mergeCells count="48">
    <mergeCell ref="L44:T46"/>
    <mergeCell ref="A49:B49"/>
    <mergeCell ref="B45:H46"/>
    <mergeCell ref="K47:L47"/>
    <mergeCell ref="C1:I3"/>
    <mergeCell ref="M1:S3"/>
    <mergeCell ref="I6:J11"/>
    <mergeCell ref="N6:O7"/>
    <mergeCell ref="P9:T14"/>
    <mergeCell ref="N10:O10"/>
    <mergeCell ref="N11:O14"/>
    <mergeCell ref="M6:M7"/>
    <mergeCell ref="L11:L14"/>
    <mergeCell ref="M11:M14"/>
    <mergeCell ref="I13:J29"/>
    <mergeCell ref="L16:O27"/>
    <mergeCell ref="M29:O42"/>
    <mergeCell ref="I31:J46"/>
    <mergeCell ref="B23:E35"/>
    <mergeCell ref="B36:E36"/>
    <mergeCell ref="P16:T27"/>
    <mergeCell ref="C8:H11"/>
    <mergeCell ref="C12:H15"/>
    <mergeCell ref="C16:H20"/>
    <mergeCell ref="B21:F21"/>
    <mergeCell ref="C22:H22"/>
    <mergeCell ref="F23:H23"/>
    <mergeCell ref="F24:H35"/>
    <mergeCell ref="C47:J47"/>
    <mergeCell ref="C48:J48"/>
    <mergeCell ref="C49:J49"/>
    <mergeCell ref="M47:T47"/>
    <mergeCell ref="M48:T48"/>
    <mergeCell ref="M49:T49"/>
    <mergeCell ref="P29:T29"/>
    <mergeCell ref="P30:T30"/>
    <mergeCell ref="P31:T31"/>
    <mergeCell ref="P32:T32"/>
    <mergeCell ref="P33:T33"/>
    <mergeCell ref="P34:T34"/>
    <mergeCell ref="P35:T35"/>
    <mergeCell ref="P36:T36"/>
    <mergeCell ref="P37:T37"/>
    <mergeCell ref="P38:T38"/>
    <mergeCell ref="P39:T39"/>
    <mergeCell ref="P40:T40"/>
    <mergeCell ref="P41:T41"/>
    <mergeCell ref="P42:T42"/>
  </mergeCells>
  <conditionalFormatting sqref="Q6">
    <cfRule type="containsBlanks" dxfId="4" priority="1">
      <formula>LEN(TRIM(Q6))=0</formula>
    </cfRule>
  </conditionalFormatting>
  <conditionalFormatting sqref="R6">
    <cfRule type="containsBlanks" dxfId="5" priority="2">
      <formula>LEN(TRIM(R6))=0</formula>
    </cfRule>
  </conditionalFormatting>
  <conditionalFormatting sqref="S6">
    <cfRule type="containsBlanks" dxfId="6" priority="3">
      <formula>LEN(TRIM(S6))=0</formula>
    </cfRule>
  </conditionalFormatting>
  <conditionalFormatting sqref="T6">
    <cfRule type="containsBlanks" dxfId="7" priority="4">
      <formula>LEN(TRIM(T6))=0</formula>
    </cfRule>
  </conditionalFormatting>
  <conditionalFormatting sqref="P6">
    <cfRule type="containsBlanks" dxfId="8" priority="5">
      <formula>LEN(TRIM(P6))=0</formula>
    </cfRule>
  </conditionalFormatting>
  <conditionalFormatting sqref="C38:H40 C42:H44">
    <cfRule type="notContainsBlanks" dxfId="9" priority="6">
      <formula>LEN(TRIM(C38))&gt;0</formula>
    </cfRule>
  </conditionalFormatting>
  <conditionalFormatting sqref="P7">
    <cfRule type="expression" dxfId="10" priority="7">
      <formula>ISBLANK(P6)</formula>
    </cfRule>
  </conditionalFormatting>
  <conditionalFormatting sqref="Q7">
    <cfRule type="expression" dxfId="11" priority="8">
      <formula>ISBLANK(Q6)</formula>
    </cfRule>
  </conditionalFormatting>
  <conditionalFormatting sqref="R7">
    <cfRule type="expression" dxfId="11" priority="9">
      <formula>ISBLANK(R6)</formula>
    </cfRule>
  </conditionalFormatting>
  <conditionalFormatting sqref="S7">
    <cfRule type="expression" dxfId="11" priority="10">
      <formula>ISBLANK(S6)</formula>
    </cfRule>
  </conditionalFormatting>
  <conditionalFormatting sqref="T7">
    <cfRule type="expression" dxfId="11" priority="11">
      <formula>ISBLANK(T6)</formula>
    </cfRule>
  </conditionalFormatting>
  <hyperlinks>
    <hyperlink ref="S29" r:id="rId1h"/>
    <hyperlink ref="G47" r:id="rId2h"/>
    <hyperlink ref="G48" r:id="rId3h"/>
  </hyperlinks>
  <printOptions/>
  <pageMargins bottom="0.07874015748031496" footer="0.0" header="0.0" left="0.07874015748031496" right="0.07874015748031496" top="0.07874015748031496"/>
  <pageSetup paperSize="9" orientation="portrait"/>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sheetPr>
  <sheetViews>
    <sheetView showGridLines="0" workbookViewId="0"/>
  </sheetViews>
  <sheetFormatPr customHeight="1" defaultColWidth="14.43" defaultRowHeight="15.0"/>
  <cols>
    <col customWidth="1" min="1" max="1" width="2.71"/>
    <col customWidth="1" min="2" max="2" width="13.29"/>
    <col customWidth="1" min="3" max="8" width="9.71"/>
    <col customWidth="1" min="9" max="9" width="12.71"/>
    <col customWidth="1" min="10" max="10" width="13.0"/>
    <col customWidth="1" min="11" max="11" width="2.71"/>
    <col customWidth="1" min="12" max="13" width="20.71"/>
    <col customWidth="1" min="14" max="15" width="10.71"/>
    <col customWidth="1" min="16" max="20" width="7.0"/>
    <col customWidth="1" min="21" max="28" width="10.71"/>
  </cols>
  <sheetData>
    <row customHeight="1" ht="15.0" r="1">
      <c r="A1" s="31"/>
      <c r="B1" s="31"/>
      <c r="C1" s="32" t="s">
        <v>198</v>
      </c>
      <c r="D1" s="33"/>
      <c r="E1" s="33"/>
      <c r="F1" s="33"/>
      <c r="G1" s="33"/>
      <c r="H1" s="33"/>
      <c r="I1" s="34"/>
      <c r="J1" s="31"/>
      <c r="K1" s="31"/>
      <c r="L1" s="31"/>
      <c r="M1" s="35" t="str">
        <f>C1</f>
        <v>Réseau Bécasse</v>
      </c>
      <c r="N1" s="33"/>
      <c r="O1" s="33"/>
      <c r="P1" s="33"/>
      <c r="Q1" s="33"/>
      <c r="R1" s="33"/>
      <c r="S1" s="34"/>
      <c r="T1" s="31"/>
      <c r="U1" s="36"/>
      <c r="V1" s="36"/>
      <c r="W1" s="36"/>
      <c r="X1" s="36"/>
      <c r="Y1" s="36"/>
      <c r="Z1" s="36"/>
      <c r="AA1" s="36"/>
      <c r="AB1" s="36"/>
    </row>
    <row customHeight="1" ht="15.0" r="2">
      <c r="A2" s="31"/>
      <c r="B2" s="31"/>
      <c r="C2" s="37"/>
      <c r="I2" s="38"/>
      <c r="J2" s="31"/>
      <c r="K2" s="31"/>
      <c r="L2" s="31"/>
      <c r="M2" s="37"/>
      <c r="S2" s="38"/>
      <c r="T2" s="31"/>
      <c r="U2" s="36"/>
      <c r="V2" s="36"/>
      <c r="W2" s="36"/>
      <c r="X2" s="36"/>
      <c r="Y2" s="36"/>
      <c r="Z2" s="36"/>
      <c r="AA2" s="36"/>
      <c r="AB2" s="36"/>
    </row>
    <row customHeight="1" ht="15.0" r="3">
      <c r="A3" s="31"/>
      <c r="B3" s="31"/>
      <c r="C3" s="39"/>
      <c r="D3" s="40"/>
      <c r="E3" s="40"/>
      <c r="F3" s="40"/>
      <c r="G3" s="40"/>
      <c r="H3" s="40"/>
      <c r="I3" s="41"/>
      <c r="J3" s="31"/>
      <c r="K3" s="31"/>
      <c r="L3" s="31"/>
      <c r="M3" s="39"/>
      <c r="N3" s="40"/>
      <c r="O3" s="40"/>
      <c r="P3" s="40"/>
      <c r="Q3" s="40"/>
      <c r="R3" s="40"/>
      <c r="S3" s="41"/>
      <c r="T3" s="31"/>
      <c r="U3" s="36"/>
      <c r="V3" s="36"/>
      <c r="W3" s="36"/>
      <c r="X3" s="36"/>
      <c r="Y3" s="36"/>
      <c r="Z3" s="36"/>
      <c r="AA3" s="36"/>
      <c r="AB3" s="36"/>
    </row>
    <row r="4">
      <c r="A4" s="31"/>
      <c r="B4" s="31"/>
      <c r="C4" s="31"/>
      <c r="D4" s="31"/>
      <c r="E4" s="31"/>
      <c r="F4" s="31"/>
      <c r="G4" s="31"/>
      <c r="H4" s="31"/>
      <c r="I4" s="31"/>
      <c r="J4" s="31"/>
      <c r="K4" s="31"/>
      <c r="L4" s="31"/>
      <c r="M4" s="31"/>
      <c r="N4" s="31"/>
      <c r="O4" s="31"/>
      <c r="P4" s="31"/>
      <c r="Q4" s="31"/>
      <c r="R4" s="31"/>
      <c r="S4" s="31"/>
      <c r="T4" s="31"/>
      <c r="U4" s="36"/>
      <c r="V4" s="36"/>
      <c r="W4" s="36"/>
      <c r="X4" s="36"/>
      <c r="Y4" s="36"/>
      <c r="Z4" s="36"/>
      <c r="AA4" s="36"/>
      <c r="AB4" s="36"/>
    </row>
    <row r="5">
      <c r="A5" s="42" t="s">
        <v>48</v>
      </c>
      <c r="B5" s="43"/>
      <c r="C5" s="43"/>
      <c r="D5" s="43"/>
      <c r="E5" s="43"/>
      <c r="F5" s="43"/>
      <c r="G5" s="43"/>
      <c r="H5" s="43"/>
      <c r="I5" s="43"/>
      <c r="J5" s="43"/>
      <c r="K5" s="42" t="s">
        <v>49</v>
      </c>
      <c r="L5" s="43"/>
      <c r="M5" s="43"/>
      <c r="N5" s="43"/>
      <c r="O5" s="43"/>
      <c r="P5" s="44" t="s">
        <v>50</v>
      </c>
      <c r="Q5" s="43"/>
      <c r="R5" s="43"/>
      <c r="S5" s="43"/>
      <c r="T5" s="45"/>
      <c r="U5" s="36"/>
      <c r="V5" s="36"/>
      <c r="W5" s="36"/>
      <c r="X5" s="36"/>
      <c r="Y5" s="36"/>
      <c r="Z5" s="36"/>
      <c r="AA5" s="36"/>
      <c r="AB5" s="36"/>
    </row>
    <row r="6">
      <c r="A6" s="42"/>
      <c r="B6" s="43"/>
      <c r="C6" s="43"/>
      <c r="D6" s="43"/>
      <c r="E6" s="43"/>
      <c r="F6" s="43"/>
      <c r="G6" s="43"/>
      <c r="H6" s="43"/>
      <c r="I6" s="46"/>
      <c r="J6" s="34"/>
      <c r="K6" s="42"/>
      <c r="L6" s="36"/>
      <c r="M6" s="47" t="s">
        <v>199</v>
      </c>
      <c r="N6" s="134" t="s">
        <v>200</v>
      </c>
      <c r="O6" s="34"/>
      <c r="P6" s="49"/>
      <c r="Q6" s="50"/>
      <c r="R6" s="51"/>
      <c r="S6" s="52" t="s">
        <v>85</v>
      </c>
      <c r="T6" s="53"/>
      <c r="U6" s="36"/>
      <c r="V6" s="36"/>
      <c r="W6" s="36"/>
      <c r="X6" s="36"/>
      <c r="Y6" s="36"/>
      <c r="Z6" s="36"/>
      <c r="AA6" s="36"/>
      <c r="AB6" s="36"/>
    </row>
    <row r="7">
      <c r="A7" s="43"/>
      <c r="B7" s="43"/>
      <c r="C7" s="43"/>
      <c r="D7" s="43"/>
      <c r="E7" s="43"/>
      <c r="F7" s="43"/>
      <c r="G7" s="43"/>
      <c r="H7" s="54"/>
      <c r="I7" s="37"/>
      <c r="J7" s="38"/>
      <c r="K7" s="43"/>
      <c r="L7" s="43"/>
      <c r="M7" s="55"/>
      <c r="N7" s="39"/>
      <c r="O7" s="41"/>
      <c r="P7" s="56" t="s">
        <v>53</v>
      </c>
      <c r="Q7" s="57" t="s">
        <v>54</v>
      </c>
      <c r="R7" s="57" t="s">
        <v>55</v>
      </c>
      <c r="S7" s="57" t="s">
        <v>56</v>
      </c>
      <c r="T7" s="58" t="s">
        <v>57</v>
      </c>
      <c r="U7" s="36"/>
      <c r="V7" s="36"/>
      <c r="W7" s="36"/>
      <c r="X7" s="36"/>
      <c r="Y7" s="36"/>
      <c r="Z7" s="36"/>
      <c r="AA7" s="36"/>
      <c r="AB7" s="36"/>
    </row>
    <row r="8">
      <c r="A8" s="43"/>
      <c r="B8" s="59" t="s">
        <v>58</v>
      </c>
      <c r="C8" s="60" t="s">
        <v>201</v>
      </c>
      <c r="D8" s="61"/>
      <c r="E8" s="61"/>
      <c r="F8" s="61"/>
      <c r="G8" s="61"/>
      <c r="H8" s="62"/>
      <c r="I8" s="37"/>
      <c r="J8" s="38"/>
      <c r="K8" s="43"/>
      <c r="L8" s="54"/>
      <c r="M8" s="54"/>
      <c r="N8" s="54"/>
      <c r="O8" s="54"/>
      <c r="P8" s="63"/>
      <c r="Q8" s="43"/>
      <c r="R8" s="43"/>
      <c r="S8" s="43"/>
      <c r="T8" s="45"/>
      <c r="U8" s="36"/>
      <c r="V8" s="36"/>
      <c r="W8" s="36"/>
      <c r="X8" s="36"/>
      <c r="Y8" s="36"/>
      <c r="Z8" s="36"/>
      <c r="AA8" s="36"/>
      <c r="AB8" s="36"/>
    </row>
    <row r="9">
      <c r="A9" s="43"/>
      <c r="B9" s="64"/>
      <c r="C9" s="37"/>
      <c r="H9" s="65"/>
      <c r="I9" s="37"/>
      <c r="J9" s="38"/>
      <c r="K9" s="66"/>
      <c r="L9" s="67" t="s">
        <v>59</v>
      </c>
      <c r="M9" s="43"/>
      <c r="N9" s="43"/>
      <c r="O9" s="43"/>
      <c r="P9" s="68" t="s">
        <v>202</v>
      </c>
      <c r="T9" s="65"/>
      <c r="U9" s="36"/>
      <c r="V9" s="36"/>
      <c r="W9" s="36"/>
      <c r="X9" s="36"/>
      <c r="Y9" s="36"/>
      <c r="Z9" s="36"/>
      <c r="AA9" s="36"/>
      <c r="AB9" s="36"/>
    </row>
    <row r="10">
      <c r="A10" s="43"/>
      <c r="B10" s="64"/>
      <c r="C10" s="37"/>
      <c r="H10" s="65"/>
      <c r="I10" s="37"/>
      <c r="J10" s="38"/>
      <c r="K10" s="66"/>
      <c r="L10" s="69" t="s">
        <v>61</v>
      </c>
      <c r="M10" s="69" t="s">
        <v>62</v>
      </c>
      <c r="N10" s="70" t="s">
        <v>63</v>
      </c>
      <c r="O10" s="18"/>
      <c r="P10" s="71"/>
      <c r="T10" s="65"/>
      <c r="U10" s="36"/>
      <c r="V10" s="36"/>
      <c r="W10" s="36"/>
      <c r="X10" s="36"/>
      <c r="Y10" s="36"/>
      <c r="Z10" s="36"/>
      <c r="AA10" s="36"/>
      <c r="AB10" s="36"/>
    </row>
    <row customHeight="1" ht="30.0" r="11">
      <c r="A11" s="43"/>
      <c r="B11" s="72"/>
      <c r="C11" s="73"/>
      <c r="D11" s="74"/>
      <c r="E11" s="74"/>
      <c r="F11" s="74"/>
      <c r="G11" s="74"/>
      <c r="H11" s="75"/>
      <c r="I11" s="39"/>
      <c r="J11" s="41"/>
      <c r="K11" s="66"/>
      <c r="L11" s="76" t="s">
        <v>203</v>
      </c>
      <c r="M11" s="76" t="s">
        <v>204</v>
      </c>
      <c r="N11" s="77" t="s">
        <v>205</v>
      </c>
      <c r="O11" s="34"/>
      <c r="P11" s="71"/>
      <c r="T11" s="65"/>
      <c r="U11" s="36"/>
      <c r="V11" s="36"/>
      <c r="W11" s="36"/>
      <c r="X11" s="36"/>
      <c r="Y11" s="36"/>
      <c r="Z11" s="36"/>
      <c r="AA11" s="36"/>
      <c r="AB11" s="36"/>
    </row>
    <row r="12">
      <c r="A12" s="43"/>
      <c r="B12" s="78" t="s">
        <v>64</v>
      </c>
      <c r="C12" s="79" t="s">
        <v>206</v>
      </c>
      <c r="D12" s="61"/>
      <c r="E12" s="61"/>
      <c r="F12" s="61"/>
      <c r="G12" s="61"/>
      <c r="H12" s="62"/>
      <c r="I12" s="80" t="s">
        <v>65</v>
      </c>
      <c r="J12" s="81"/>
      <c r="K12" s="66"/>
      <c r="L12" s="82"/>
      <c r="M12" s="82"/>
      <c r="N12" s="71"/>
      <c r="O12" s="38"/>
      <c r="P12" s="71"/>
      <c r="T12" s="65"/>
      <c r="U12" s="36"/>
      <c r="V12" s="36"/>
      <c r="W12" s="36"/>
      <c r="X12" s="36"/>
      <c r="Y12" s="36"/>
      <c r="Z12" s="36"/>
      <c r="AA12" s="36"/>
      <c r="AB12" s="36"/>
    </row>
    <row r="13">
      <c r="A13" s="43"/>
      <c r="B13" s="83"/>
      <c r="C13" s="37"/>
      <c r="H13" s="65"/>
      <c r="I13" s="84" t="s">
        <v>207</v>
      </c>
      <c r="J13" s="85"/>
      <c r="K13" s="66"/>
      <c r="L13" s="82"/>
      <c r="M13" s="82"/>
      <c r="N13" s="71"/>
      <c r="O13" s="38"/>
      <c r="P13" s="71"/>
      <c r="T13" s="65"/>
      <c r="U13" s="36"/>
      <c r="V13" s="36"/>
      <c r="W13" s="36"/>
      <c r="X13" s="36"/>
      <c r="Y13" s="36"/>
      <c r="Z13" s="36"/>
      <c r="AA13" s="36"/>
      <c r="AB13" s="36"/>
    </row>
    <row customHeight="1" ht="30.0" r="14">
      <c r="A14" s="43"/>
      <c r="B14" s="83"/>
      <c r="C14" s="37"/>
      <c r="H14" s="65"/>
      <c r="I14" s="71"/>
      <c r="J14" s="65"/>
      <c r="K14" s="66"/>
      <c r="L14" s="86"/>
      <c r="M14" s="86"/>
      <c r="N14" s="87"/>
      <c r="O14" s="88"/>
      <c r="P14" s="87"/>
      <c r="Q14" s="74"/>
      <c r="R14" s="74"/>
      <c r="S14" s="74"/>
      <c r="T14" s="75"/>
      <c r="U14" s="36"/>
      <c r="V14" s="36"/>
      <c r="W14" s="36"/>
      <c r="X14" s="36"/>
      <c r="Y14" s="36"/>
      <c r="Z14" s="36"/>
      <c r="AA14" s="36"/>
      <c r="AB14" s="36"/>
    </row>
    <row r="15">
      <c r="A15" s="43"/>
      <c r="B15" s="89"/>
      <c r="C15" s="73"/>
      <c r="D15" s="74"/>
      <c r="E15" s="74"/>
      <c r="F15" s="74"/>
      <c r="G15" s="74"/>
      <c r="H15" s="75"/>
      <c r="I15" s="71"/>
      <c r="J15" s="65"/>
      <c r="K15" s="43"/>
      <c r="L15" s="90" t="s">
        <v>67</v>
      </c>
      <c r="M15" s="91"/>
      <c r="N15" s="91"/>
      <c r="O15" s="92"/>
      <c r="P15" s="90" t="s">
        <v>68</v>
      </c>
      <c r="Q15" s="91"/>
      <c r="R15" s="91"/>
      <c r="S15" s="91"/>
      <c r="T15" s="92"/>
      <c r="U15" s="36"/>
      <c r="V15" s="36"/>
      <c r="W15" s="36"/>
      <c r="X15" s="36"/>
      <c r="Y15" s="36"/>
      <c r="Z15" s="36"/>
      <c r="AA15" s="36"/>
      <c r="AB15" s="36"/>
    </row>
    <row r="16">
      <c r="A16" s="43"/>
      <c r="B16" s="78" t="s">
        <v>69</v>
      </c>
      <c r="C16" s="79" t="s">
        <v>208</v>
      </c>
      <c r="D16" s="61"/>
      <c r="E16" s="61"/>
      <c r="F16" s="61"/>
      <c r="G16" s="61"/>
      <c r="H16" s="62"/>
      <c r="I16" s="71"/>
      <c r="J16" s="65"/>
      <c r="K16" s="43"/>
      <c r="L16" s="77" t="s">
        <v>209</v>
      </c>
      <c r="M16" s="33"/>
      <c r="N16" s="33"/>
      <c r="O16" s="85"/>
      <c r="P16" s="77" t="s">
        <v>210</v>
      </c>
      <c r="Q16" s="33"/>
      <c r="R16" s="33"/>
      <c r="S16" s="33"/>
      <c r="T16" s="85"/>
      <c r="U16" s="36"/>
      <c r="V16" s="36"/>
      <c r="W16" s="36"/>
      <c r="X16" s="36"/>
      <c r="Y16" s="36"/>
      <c r="Z16" s="36"/>
      <c r="AA16" s="36"/>
      <c r="AB16" s="36"/>
    </row>
    <row r="17">
      <c r="A17" s="43"/>
      <c r="B17" s="83"/>
      <c r="C17" s="37"/>
      <c r="H17" s="65"/>
      <c r="I17" s="71"/>
      <c r="J17" s="65"/>
      <c r="K17" s="43"/>
      <c r="L17" s="71"/>
      <c r="O17" s="65"/>
      <c r="P17" s="71"/>
      <c r="T17" s="65"/>
      <c r="U17" s="36"/>
      <c r="V17" s="36"/>
      <c r="W17" s="36"/>
      <c r="X17" s="36"/>
      <c r="Y17" s="36"/>
      <c r="Z17" s="36"/>
      <c r="AA17" s="36"/>
      <c r="AB17" s="36"/>
    </row>
    <row r="18">
      <c r="A18" s="43"/>
      <c r="B18" s="83"/>
      <c r="C18" s="37"/>
      <c r="H18" s="65"/>
      <c r="I18" s="71"/>
      <c r="J18" s="65"/>
      <c r="K18" s="43"/>
      <c r="L18" s="71"/>
      <c r="O18" s="65"/>
      <c r="P18" s="71"/>
      <c r="T18" s="65"/>
      <c r="U18" s="36"/>
      <c r="V18" s="36"/>
      <c r="W18" s="36"/>
      <c r="X18" s="36"/>
      <c r="Y18" s="36"/>
      <c r="Z18" s="36"/>
      <c r="AA18" s="36"/>
      <c r="AB18" s="36"/>
    </row>
    <row r="19">
      <c r="A19" s="43"/>
      <c r="B19" s="83"/>
      <c r="C19" s="37"/>
      <c r="H19" s="65"/>
      <c r="I19" s="71"/>
      <c r="J19" s="65"/>
      <c r="K19" s="43"/>
      <c r="L19" s="71"/>
      <c r="O19" s="65"/>
      <c r="P19" s="71"/>
      <c r="T19" s="65"/>
      <c r="U19" s="36"/>
      <c r="V19" s="36"/>
      <c r="W19" s="36"/>
      <c r="X19" s="36"/>
      <c r="Y19" s="36"/>
      <c r="Z19" s="36"/>
      <c r="AA19" s="36"/>
      <c r="AB19" s="36"/>
    </row>
    <row customHeight="1" ht="30.0" r="20">
      <c r="A20" s="43"/>
      <c r="B20" s="89"/>
      <c r="C20" s="73"/>
      <c r="D20" s="74"/>
      <c r="E20" s="74"/>
      <c r="F20" s="74"/>
      <c r="G20" s="74"/>
      <c r="H20" s="75"/>
      <c r="I20" s="71"/>
      <c r="J20" s="65"/>
      <c r="K20" s="43"/>
      <c r="L20" s="71"/>
      <c r="O20" s="65"/>
      <c r="P20" s="71"/>
      <c r="T20" s="65"/>
      <c r="U20" s="36"/>
      <c r="V20" s="36"/>
      <c r="W20" s="36"/>
      <c r="X20" s="36"/>
      <c r="Y20" s="36"/>
      <c r="Z20" s="36"/>
      <c r="AA20" s="36"/>
      <c r="AB20" s="36"/>
    </row>
    <row customHeight="1" ht="15.75" r="21">
      <c r="A21" s="43"/>
      <c r="B21" s="93" t="s">
        <v>70</v>
      </c>
      <c r="C21" s="94"/>
      <c r="D21" s="94"/>
      <c r="E21" s="94"/>
      <c r="F21" s="95"/>
      <c r="G21" s="96"/>
      <c r="H21" s="97"/>
      <c r="I21" s="71"/>
      <c r="J21" s="65"/>
      <c r="K21" s="43"/>
      <c r="L21" s="71"/>
      <c r="O21" s="65"/>
      <c r="P21" s="71"/>
      <c r="T21" s="65"/>
      <c r="U21" s="36"/>
      <c r="V21" s="36"/>
      <c r="W21" s="36"/>
      <c r="X21" s="36"/>
      <c r="Y21" s="36"/>
      <c r="Z21" s="36"/>
      <c r="AA21" s="36"/>
      <c r="AB21" s="36"/>
    </row>
    <row customHeight="1" ht="15.75" r="22">
      <c r="A22" s="43"/>
      <c r="B22" s="98" t="s">
        <v>71</v>
      </c>
      <c r="C22" s="99" t="s">
        <v>211</v>
      </c>
      <c r="D22" s="8"/>
      <c r="E22" s="8"/>
      <c r="F22" s="8"/>
      <c r="G22" s="8"/>
      <c r="H22" s="100"/>
      <c r="I22" s="71"/>
      <c r="J22" s="65"/>
      <c r="K22" s="43"/>
      <c r="L22" s="71"/>
      <c r="O22" s="65"/>
      <c r="P22" s="71"/>
      <c r="T22" s="65"/>
      <c r="U22" s="36"/>
      <c r="V22" s="36"/>
      <c r="W22" s="36"/>
      <c r="X22" s="36"/>
      <c r="Y22" s="36"/>
      <c r="Z22" s="36"/>
      <c r="AA22" s="36"/>
      <c r="AB22" s="36"/>
    </row>
    <row customHeight="1" ht="15.75" r="23">
      <c r="A23" s="43"/>
      <c r="B23" s="101"/>
      <c r="C23" s="33"/>
      <c r="D23" s="33"/>
      <c r="E23" s="34"/>
      <c r="F23" s="102" t="s">
        <v>73</v>
      </c>
      <c r="G23" s="8"/>
      <c r="H23" s="100"/>
      <c r="I23" s="71"/>
      <c r="J23" s="65"/>
      <c r="K23" s="43"/>
      <c r="L23" s="71"/>
      <c r="O23" s="65"/>
      <c r="P23" s="71"/>
      <c r="T23" s="65"/>
      <c r="U23" s="36"/>
      <c r="V23" s="36"/>
      <c r="W23" s="36"/>
      <c r="X23" s="36"/>
      <c r="Y23" s="36"/>
      <c r="Z23" s="36"/>
      <c r="AA23" s="36"/>
      <c r="AB23" s="36"/>
    </row>
    <row customHeight="1" ht="30.0" r="24">
      <c r="A24" s="43"/>
      <c r="B24" s="71"/>
      <c r="E24" s="38"/>
      <c r="F24" s="135" t="s">
        <v>212</v>
      </c>
      <c r="G24" s="33"/>
      <c r="H24" s="85"/>
      <c r="I24" s="71"/>
      <c r="J24" s="65"/>
      <c r="K24" s="43"/>
      <c r="L24" s="71"/>
      <c r="O24" s="65"/>
      <c r="P24" s="71"/>
      <c r="T24" s="65"/>
      <c r="U24" s="36"/>
      <c r="V24" s="36"/>
      <c r="W24" s="36"/>
      <c r="X24" s="36"/>
      <c r="Y24" s="36"/>
      <c r="Z24" s="36"/>
      <c r="AA24" s="36"/>
      <c r="AB24" s="36"/>
    </row>
    <row customHeight="1" ht="15.75" r="25">
      <c r="A25" s="43"/>
      <c r="B25" s="71"/>
      <c r="E25" s="38"/>
      <c r="F25" s="37"/>
      <c r="H25" s="65"/>
      <c r="I25" s="71"/>
      <c r="J25" s="65"/>
      <c r="K25" s="43"/>
      <c r="L25" s="71"/>
      <c r="O25" s="65"/>
      <c r="P25" s="71"/>
      <c r="T25" s="65"/>
      <c r="U25" s="36"/>
      <c r="V25" s="36"/>
      <c r="W25" s="36"/>
      <c r="X25" s="36"/>
      <c r="Y25" s="36"/>
      <c r="Z25" s="36"/>
      <c r="AA25" s="36"/>
      <c r="AB25" s="36"/>
    </row>
    <row customHeight="1" ht="15.75" r="26">
      <c r="A26" s="43"/>
      <c r="B26" s="71"/>
      <c r="E26" s="38"/>
      <c r="F26" s="37"/>
      <c r="H26" s="65"/>
      <c r="I26" s="71"/>
      <c r="J26" s="65"/>
      <c r="K26" s="43"/>
      <c r="L26" s="71"/>
      <c r="O26" s="65"/>
      <c r="P26" s="71"/>
      <c r="T26" s="65"/>
      <c r="U26" s="36"/>
      <c r="V26" s="36"/>
      <c r="W26" s="36"/>
      <c r="X26" s="36"/>
      <c r="Y26" s="36"/>
      <c r="Z26" s="36"/>
      <c r="AA26" s="36"/>
      <c r="AB26" s="36"/>
    </row>
    <row customHeight="1" ht="15.75" r="27">
      <c r="A27" s="43"/>
      <c r="B27" s="71"/>
      <c r="E27" s="38"/>
      <c r="F27" s="37"/>
      <c r="H27" s="65"/>
      <c r="I27" s="71"/>
      <c r="J27" s="65"/>
      <c r="K27" s="43"/>
      <c r="L27" s="87"/>
      <c r="M27" s="74"/>
      <c r="N27" s="74"/>
      <c r="O27" s="75"/>
      <c r="P27" s="87"/>
      <c r="Q27" s="74"/>
      <c r="R27" s="74"/>
      <c r="S27" s="74"/>
      <c r="T27" s="75"/>
      <c r="U27" s="36"/>
      <c r="V27" s="36"/>
      <c r="W27" s="36"/>
      <c r="X27" s="36"/>
      <c r="Y27" s="36"/>
      <c r="Z27" s="36"/>
      <c r="AA27" s="36"/>
      <c r="AB27" s="36"/>
    </row>
    <row customHeight="1" ht="15.75" r="28">
      <c r="A28" s="43"/>
      <c r="B28" s="71"/>
      <c r="E28" s="38"/>
      <c r="F28" s="37"/>
      <c r="H28" s="65"/>
      <c r="I28" s="71"/>
      <c r="J28" s="65"/>
      <c r="K28" s="43"/>
      <c r="L28" s="90" t="s">
        <v>74</v>
      </c>
      <c r="M28" s="91"/>
      <c r="N28" s="91"/>
      <c r="O28" s="92"/>
      <c r="P28" s="90" t="s">
        <v>75</v>
      </c>
      <c r="Q28" s="91"/>
      <c r="R28" s="91"/>
      <c r="S28" s="91"/>
      <c r="T28" s="92"/>
      <c r="U28" s="36"/>
      <c r="V28" s="36"/>
      <c r="W28" s="36"/>
      <c r="X28" s="36"/>
      <c r="Y28" s="36"/>
      <c r="Z28" s="36"/>
      <c r="AA28" s="36"/>
      <c r="AB28" s="36"/>
    </row>
    <row customHeight="1" ht="15.75" r="29">
      <c r="A29" s="43"/>
      <c r="B29" s="71"/>
      <c r="E29" s="38"/>
      <c r="F29" s="37"/>
      <c r="H29" s="65"/>
      <c r="I29" s="87"/>
      <c r="J29" s="75"/>
      <c r="K29" s="43"/>
      <c r="L29" s="63"/>
      <c r="M29" s="104" t="s">
        <v>213</v>
      </c>
      <c r="N29" s="33"/>
      <c r="O29" s="85"/>
      <c r="P29" s="161" t="str">
        <f>=HYPERLINK("https://professionnels.ofb.fr/fr/node/1273", "Lettres d'information")</f>
      </c>
      <c r="Q29" s="8"/>
      <c r="R29" s="18"/>
      <c r="S29" s="136" t="inlineStr">
        <is>
          <t/>
        </is>
      </c>
      <c r="T29" s="100"/>
      <c r="U29" s="36"/>
      <c r="V29" s="36"/>
      <c r="W29" s="36"/>
      <c r="X29" s="36"/>
      <c r="Y29" s="36"/>
      <c r="Z29" s="36"/>
      <c r="AA29" s="36"/>
      <c r="AB29" s="36"/>
    </row>
    <row customHeight="1" ht="15.0" r="30">
      <c r="A30" s="43"/>
      <c r="B30" s="71"/>
      <c r="E30" s="38"/>
      <c r="F30" s="37"/>
      <c r="H30" s="65"/>
      <c r="I30" s="107" t="s">
        <v>78</v>
      </c>
      <c r="J30" s="97"/>
      <c r="K30" s="43"/>
      <c r="L30" s="63"/>
      <c r="M30" s="37"/>
      <c r="O30" s="65"/>
      <c r="P30" s="105" t="inlineStr">
        <is>
          <t>Réunions annuelles du réseau</t>
        </is>
      </c>
      <c r="Q30" s="8"/>
      <c r="R30" s="18"/>
      <c r="S30" s="106"/>
      <c r="T30" s="100"/>
      <c r="U30" s="36"/>
      <c r="V30" s="36"/>
      <c r="W30" s="36"/>
      <c r="X30" s="36"/>
      <c r="Y30" s="36"/>
      <c r="Z30" s="36"/>
      <c r="AA30" s="36"/>
      <c r="AB30" s="36"/>
    </row>
    <row customHeight="1" ht="15.75" r="31">
      <c r="A31" s="43"/>
      <c r="B31" s="71"/>
      <c r="E31" s="38"/>
      <c r="F31" s="37"/>
      <c r="H31" s="65"/>
      <c r="I31" s="84" t="s">
        <v>217</v>
      </c>
      <c r="J31" s="85"/>
      <c r="K31" s="43"/>
      <c r="L31" s="63"/>
      <c r="M31" s="37"/>
      <c r="O31" s="65"/>
      <c r="P31" s="105" t="inlineStr">
        <is>
          <t>Cartes de répartition et estimations d'abondance</t>
        </is>
      </c>
      <c r="Q31" s="8"/>
      <c r="R31" s="18"/>
      <c r="S31" s="106"/>
      <c r="T31" s="100"/>
      <c r="U31" s="36"/>
      <c r="V31" s="36"/>
      <c r="W31" s="36"/>
      <c r="X31" s="36"/>
      <c r="Y31" s="36"/>
      <c r="Z31" s="36"/>
      <c r="AA31" s="36"/>
      <c r="AB31" s="36"/>
    </row>
    <row customHeight="1" ht="15.75" r="32">
      <c r="A32" s="43"/>
      <c r="B32" s="71"/>
      <c r="E32" s="38"/>
      <c r="F32" s="37"/>
      <c r="H32" s="65"/>
      <c r="I32" s="71"/>
      <c r="J32" s="65"/>
      <c r="K32" s="43"/>
      <c r="L32" s="63"/>
      <c r="M32" s="37"/>
      <c r="O32" s="65"/>
      <c r="P32" s="105" t="inlineStr">
        <is>
          <t>Articles techniques</t>
        </is>
      </c>
      <c r="Q32" s="8"/>
      <c r="R32" s="18"/>
      <c r="S32" s="106"/>
      <c r="T32" s="100"/>
      <c r="U32" s="36"/>
      <c r="V32" s="36"/>
      <c r="W32" s="36"/>
      <c r="X32" s="36"/>
      <c r="Y32" s="36"/>
      <c r="Z32" s="36"/>
      <c r="AA32" s="36"/>
      <c r="AB32" s="36"/>
    </row>
    <row customHeight="1" ht="15.75" r="33">
      <c r="A33" s="43"/>
      <c r="B33" s="71"/>
      <c r="E33" s="38"/>
      <c r="F33" s="37"/>
      <c r="H33" s="65"/>
      <c r="I33" s="71"/>
      <c r="J33" s="65"/>
      <c r="K33" s="43"/>
      <c r="L33" s="63"/>
      <c r="M33" s="37"/>
      <c r="O33" s="65"/>
      <c r="P33" s="105"/>
      <c r="Q33" s="8"/>
      <c r="R33" s="18"/>
      <c r="S33" s="106"/>
      <c r="T33" s="100"/>
      <c r="U33" s="36"/>
      <c r="V33" s="36"/>
      <c r="W33" s="36"/>
      <c r="X33" s="36"/>
      <c r="Y33" s="36"/>
      <c r="Z33" s="36"/>
      <c r="AA33" s="36"/>
      <c r="AB33" s="36"/>
    </row>
    <row customHeight="1" ht="15.75" r="34">
      <c r="A34" s="43"/>
      <c r="B34" s="71"/>
      <c r="E34" s="38"/>
      <c r="F34" s="37"/>
      <c r="H34" s="65"/>
      <c r="I34" s="71"/>
      <c r="J34" s="65"/>
      <c r="K34" s="43"/>
      <c r="L34" s="63"/>
      <c r="M34" s="37"/>
      <c r="O34" s="65"/>
      <c r="P34" s="105"/>
      <c r="Q34" s="8"/>
      <c r="R34" s="18"/>
      <c r="S34" s="106"/>
      <c r="T34" s="100"/>
      <c r="U34" s="36"/>
      <c r="V34" s="36"/>
      <c r="W34" s="36"/>
      <c r="X34" s="36"/>
      <c r="Y34" s="36"/>
      <c r="Z34" s="36"/>
      <c r="AA34" s="36"/>
      <c r="AB34" s="36"/>
    </row>
    <row customHeight="1" ht="15.75" r="35">
      <c r="A35" s="43"/>
      <c r="B35" s="87"/>
      <c r="C35" s="74"/>
      <c r="D35" s="74"/>
      <c r="E35" s="88"/>
      <c r="F35" s="73"/>
      <c r="G35" s="74"/>
      <c r="H35" s="75"/>
      <c r="I35" s="71"/>
      <c r="J35" s="65"/>
      <c r="K35" s="43"/>
      <c r="L35" s="63"/>
      <c r="M35" s="37"/>
      <c r="O35" s="65"/>
      <c r="P35" s="105"/>
      <c r="Q35" s="8"/>
      <c r="R35" s="18"/>
      <c r="S35" s="106"/>
      <c r="T35" s="100"/>
      <c r="U35" s="36"/>
      <c r="V35" s="36"/>
      <c r="W35" s="36"/>
      <c r="X35" s="36"/>
      <c r="Y35" s="36"/>
      <c r="Z35" s="36"/>
      <c r="AA35" s="36"/>
      <c r="AB35" s="36"/>
    </row>
    <row customHeight="1" ht="15.75" r="36">
      <c r="A36" s="43"/>
      <c r="B36" s="93" t="s">
        <v>79</v>
      </c>
      <c r="C36" s="94"/>
      <c r="D36" s="94"/>
      <c r="E36" s="95"/>
      <c r="F36" s="108"/>
      <c r="G36" s="108"/>
      <c r="H36" s="108"/>
      <c r="I36" s="71"/>
      <c r="J36" s="65"/>
      <c r="K36" s="43"/>
      <c r="L36" s="63"/>
      <c r="M36" s="37"/>
      <c r="O36" s="65"/>
      <c r="P36" s="105"/>
      <c r="Q36" s="8"/>
      <c r="R36" s="18"/>
      <c r="S36" s="106"/>
      <c r="T36" s="100"/>
      <c r="U36" s="36"/>
      <c r="V36" s="36"/>
      <c r="W36" s="36"/>
      <c r="X36" s="36"/>
      <c r="Y36" s="36"/>
      <c r="Z36" s="36"/>
      <c r="AA36" s="36"/>
      <c r="AB36" s="36"/>
    </row>
    <row customHeight="1" ht="15.75" r="37">
      <c r="A37" s="43"/>
      <c r="B37" s="83"/>
      <c r="C37" s="109" t="s">
        <v>80</v>
      </c>
      <c r="D37" s="109" t="s">
        <v>81</v>
      </c>
      <c r="E37" s="109" t="s">
        <v>82</v>
      </c>
      <c r="F37" s="109" t="s">
        <v>83</v>
      </c>
      <c r="G37" s="109" t="s">
        <v>82</v>
      </c>
      <c r="H37" s="109" t="s">
        <v>80</v>
      </c>
      <c r="I37" s="71"/>
      <c r="J37" s="65"/>
      <c r="K37" s="43"/>
      <c r="L37" s="63"/>
      <c r="M37" s="37"/>
      <c r="O37" s="65"/>
      <c r="P37" s="105"/>
      <c r="Q37" s="8"/>
      <c r="R37" s="18"/>
      <c r="S37" s="106"/>
      <c r="T37" s="100"/>
      <c r="U37" s="36"/>
      <c r="V37" s="36"/>
      <c r="W37" s="36"/>
      <c r="X37" s="36"/>
      <c r="Y37" s="36"/>
      <c r="Z37" s="36"/>
      <c r="AA37" s="36"/>
      <c r="AB37" s="36"/>
    </row>
    <row customHeight="1" ht="12.75" r="38">
      <c r="A38" s="43"/>
      <c r="B38" s="110" t="s">
        <v>220</v>
      </c>
      <c r="C38" s="111"/>
      <c r="D38" s="111"/>
      <c r="E38" s="111"/>
      <c r="F38" s="111"/>
      <c r="G38" s="111" t="s">
        <v>85</v>
      </c>
      <c r="H38" s="111" t="s">
        <v>85</v>
      </c>
      <c r="I38" s="71"/>
      <c r="J38" s="65"/>
      <c r="K38" s="43"/>
      <c r="L38" s="63"/>
      <c r="M38" s="37"/>
      <c r="O38" s="65"/>
      <c r="P38" s="105"/>
      <c r="Q38" s="8"/>
      <c r="R38" s="18"/>
      <c r="S38" s="106"/>
      <c r="T38" s="100"/>
      <c r="U38" s="36"/>
      <c r="V38" s="36"/>
      <c r="W38" s="36"/>
      <c r="X38" s="36"/>
      <c r="Y38" s="36"/>
      <c r="Z38" s="36"/>
      <c r="AA38" s="36"/>
      <c r="AB38" s="36"/>
    </row>
    <row customHeight="1" ht="12.75" r="39">
      <c r="A39" s="43"/>
      <c r="B39" s="110" t="s">
        <v>221</v>
      </c>
      <c r="C39" s="112" t="s">
        <v>85</v>
      </c>
      <c r="D39" s="112" t="s">
        <v>85</v>
      </c>
      <c r="E39" s="112" t="s">
        <v>85</v>
      </c>
      <c r="F39" s="112"/>
      <c r="G39" s="112"/>
      <c r="H39" s="112"/>
      <c r="I39" s="71"/>
      <c r="J39" s="65"/>
      <c r="K39" s="43"/>
      <c r="L39" s="63"/>
      <c r="M39" s="37"/>
      <c r="O39" s="65"/>
      <c r="P39" s="105"/>
      <c r="Q39" s="8"/>
      <c r="R39" s="18"/>
      <c r="S39" s="106"/>
      <c r="T39" s="100"/>
      <c r="U39" s="36"/>
      <c r="V39" s="36"/>
      <c r="W39" s="36"/>
      <c r="X39" s="36"/>
      <c r="Y39" s="36"/>
      <c r="Z39" s="36"/>
      <c r="AA39" s="36"/>
      <c r="AB39" s="36"/>
    </row>
    <row customHeight="1" ht="12.75" r="40">
      <c r="A40" s="43"/>
      <c r="B40" s="110"/>
      <c r="C40" s="112"/>
      <c r="D40" s="112"/>
      <c r="E40" s="112"/>
      <c r="F40" s="112"/>
      <c r="G40" s="112"/>
      <c r="H40" s="112"/>
      <c r="I40" s="71"/>
      <c r="J40" s="65"/>
      <c r="K40" s="43"/>
      <c r="L40" s="63"/>
      <c r="M40" s="37"/>
      <c r="O40" s="65"/>
      <c r="P40" s="105"/>
      <c r="Q40" s="8"/>
      <c r="R40" s="18"/>
      <c r="S40" s="106"/>
      <c r="T40" s="100"/>
      <c r="U40" s="36"/>
      <c r="V40" s="36"/>
      <c r="W40" s="36"/>
      <c r="X40" s="36"/>
      <c r="Y40" s="36"/>
      <c r="Z40" s="36"/>
      <c r="AA40" s="36"/>
      <c r="AB40" s="36"/>
    </row>
    <row customHeight="1" ht="15.75" r="41">
      <c r="A41" s="43"/>
      <c r="B41" s="83"/>
      <c r="C41" s="109" t="s">
        <v>80</v>
      </c>
      <c r="D41" s="109" t="s">
        <v>83</v>
      </c>
      <c r="E41" s="109" t="s">
        <v>88</v>
      </c>
      <c r="F41" s="109" t="s">
        <v>89</v>
      </c>
      <c r="G41" s="109" t="s">
        <v>90</v>
      </c>
      <c r="H41" s="109" t="s">
        <v>91</v>
      </c>
      <c r="I41" s="71"/>
      <c r="J41" s="65"/>
      <c r="K41" s="43"/>
      <c r="L41" s="63"/>
      <c r="M41" s="37"/>
      <c r="O41" s="65"/>
      <c r="P41" s="105"/>
      <c r="Q41" s="8"/>
      <c r="R41" s="18"/>
      <c r="S41" s="106"/>
      <c r="T41" s="100"/>
      <c r="U41" s="36"/>
      <c r="V41" s="36"/>
      <c r="W41" s="36"/>
      <c r="X41" s="36"/>
      <c r="Y41" s="36"/>
      <c r="Z41" s="36"/>
      <c r="AA41" s="36"/>
      <c r="AB41" s="36"/>
    </row>
    <row customHeight="1" ht="12.75" r="42">
      <c r="A42" s="43"/>
      <c r="B42" s="110" t="s">
        <v>220</v>
      </c>
      <c r="C42" s="111"/>
      <c r="D42" s="111"/>
      <c r="E42" s="111"/>
      <c r="F42" s="111"/>
      <c r="G42" s="111"/>
      <c r="H42" s="111"/>
      <c r="I42" s="71"/>
      <c r="J42" s="65"/>
      <c r="K42" s="43"/>
      <c r="L42" s="63"/>
      <c r="M42" s="39"/>
      <c r="N42" s="40"/>
      <c r="O42" s="113"/>
      <c r="P42" s="114"/>
      <c r="Q42" s="115"/>
      <c r="R42" s="116"/>
      <c r="S42" s="117"/>
      <c r="T42" s="118"/>
      <c r="U42" s="36"/>
      <c r="V42" s="36"/>
      <c r="W42" s="36"/>
      <c r="X42" s="36"/>
      <c r="Y42" s="36"/>
      <c r="Z42" s="36"/>
      <c r="AA42" s="36"/>
      <c r="AB42" s="36"/>
    </row>
    <row customHeight="1" ht="12.75" r="43">
      <c r="A43" s="43"/>
      <c r="B43" s="110" t="s">
        <v>221</v>
      </c>
      <c r="C43" s="111"/>
      <c r="D43" s="111"/>
      <c r="E43" s="111"/>
      <c r="F43" s="111"/>
      <c r="G43" s="111" t="s">
        <v>85</v>
      </c>
      <c r="H43" s="111" t="s">
        <v>85</v>
      </c>
      <c r="I43" s="71"/>
      <c r="J43" s="65"/>
      <c r="K43" s="43"/>
      <c r="L43" s="90" t="s">
        <v>92</v>
      </c>
      <c r="M43" s="91"/>
      <c r="N43" s="91"/>
      <c r="O43" s="91"/>
      <c r="P43" s="43"/>
      <c r="Q43" s="43"/>
      <c r="R43" s="43"/>
      <c r="S43" s="43"/>
      <c r="T43" s="66"/>
      <c r="U43" s="36"/>
      <c r="V43" s="36"/>
      <c r="W43" s="36"/>
      <c r="X43" s="36"/>
      <c r="Y43" s="36"/>
      <c r="Z43" s="36"/>
      <c r="AA43" s="36"/>
      <c r="AB43" s="36"/>
    </row>
    <row customHeight="1" ht="12.75" r="44">
      <c r="A44" s="43"/>
      <c r="B44" s="110"/>
      <c r="C44" s="112"/>
      <c r="D44" s="112"/>
      <c r="E44" s="112"/>
      <c r="F44" s="112"/>
      <c r="G44" s="112"/>
      <c r="H44" s="112"/>
      <c r="I44" s="71"/>
      <c r="J44" s="65"/>
      <c r="K44" s="43"/>
      <c r="L44" s="77" t="s">
        <v>117</v>
      </c>
      <c r="M44" s="33"/>
      <c r="N44" s="33"/>
      <c r="O44" s="33"/>
      <c r="P44" s="33"/>
      <c r="Q44" s="33"/>
      <c r="R44" s="33"/>
      <c r="S44" s="33"/>
      <c r="T44" s="85"/>
      <c r="U44" s="36"/>
      <c r="V44" s="36"/>
      <c r="W44" s="36"/>
      <c r="X44" s="36"/>
      <c r="Y44" s="36"/>
      <c r="Z44" s="36"/>
      <c r="AA44" s="36"/>
      <c r="AB44" s="36"/>
    </row>
    <row customHeight="1" ht="15.75" r="45">
      <c r="A45" s="43"/>
      <c r="B45" s="137" t="s">
        <v>222</v>
      </c>
      <c r="C45" s="33"/>
      <c r="D45" s="33"/>
      <c r="E45" s="33"/>
      <c r="F45" s="33"/>
      <c r="G45" s="33"/>
      <c r="H45" s="85"/>
      <c r="I45" s="71"/>
      <c r="J45" s="65"/>
      <c r="K45" s="43"/>
      <c r="L45" s="71"/>
      <c r="T45" s="65"/>
      <c r="U45" s="36"/>
      <c r="V45" s="36"/>
      <c r="W45" s="36"/>
      <c r="X45" s="36"/>
      <c r="Y45" s="36"/>
      <c r="Z45" s="36"/>
      <c r="AA45" s="36"/>
      <c r="AB45" s="36"/>
    </row>
    <row customHeight="1" ht="15.75" r="46">
      <c r="A46" s="43"/>
      <c r="B46" s="87"/>
      <c r="C46" s="74"/>
      <c r="D46" s="74"/>
      <c r="E46" s="74"/>
      <c r="F46" s="74"/>
      <c r="G46" s="74"/>
      <c r="H46" s="75"/>
      <c r="I46" s="87"/>
      <c r="J46" s="75"/>
      <c r="K46" s="43"/>
      <c r="L46" s="120"/>
      <c r="M46" s="40"/>
      <c r="N46" s="40"/>
      <c r="O46" s="40"/>
      <c r="P46" s="40"/>
      <c r="Q46" s="40"/>
      <c r="R46" s="40"/>
      <c r="S46" s="40"/>
      <c r="T46" s="113"/>
      <c r="U46" s="36"/>
      <c r="V46" s="36"/>
      <c r="W46" s="36"/>
      <c r="X46" s="36"/>
      <c r="Y46" s="36"/>
      <c r="Z46" s="36"/>
      <c r="AA46" s="36"/>
      <c r="AB46" s="36"/>
    </row>
    <row customHeight="1" ht="15.75" r="47">
      <c r="A47" s="121" t="s">
        <v>93</v>
      </c>
      <c r="B47" s="31"/>
      <c r="C47" s="159" t="str">
        <f>=HYPERLINK("https://professionnels.ofb.fr/fr/reseau-becasse", "Réseau Bécasse")</f>
      </c>
      <c r="D47" s="94"/>
      <c r="E47" s="94"/>
      <c r="F47" s="95"/>
      <c r="G47" s="128" t="inlineStr">
        <is>
          <t/>
        </is>
      </c>
      <c r="H47" s="94"/>
      <c r="I47" s="94"/>
      <c r="J47" s="95"/>
      <c r="K47" s="123" t="s">
        <v>93</v>
      </c>
      <c r="L47" s="18"/>
      <c r="M47" s="160" t="str">
        <f>=HYPERLINK("file://ad.intra/dfs/COMMUNS/REGIONS/IDF/DR/05_CONNAISSANCE/Becasse/", "Serveur DR")</f>
      </c>
      <c r="N47" s="8"/>
      <c r="O47" s="18"/>
      <c r="P47" s="124" t="inlineStr">
        <is>
          <t/>
        </is>
      </c>
      <c r="Q47" s="8"/>
      <c r="R47" s="8"/>
      <c r="S47" s="8"/>
      <c r="T47" s="18"/>
      <c r="U47" s="36"/>
      <c r="V47" s="36"/>
      <c r="W47" s="36"/>
      <c r="X47" s="36"/>
      <c r="Y47" s="36"/>
      <c r="Z47" s="36"/>
      <c r="AA47" s="36"/>
      <c r="AB47" s="36"/>
    </row>
    <row customHeight="1" ht="15.75" r="48">
      <c r="A48" s="31"/>
      <c r="B48" s="31"/>
      <c r="C48" s="160" t="str">
        <f>=HYPERLINK("https://professionnels.ofb.fr/fr/doc-fiches-especes/becasse-bois-scolopax-rusticola", "Fiche espèce")</f>
      </c>
      <c r="D48" s="8"/>
      <c r="E48" s="8"/>
      <c r="F48" s="18"/>
      <c r="G48" s="129" t="inlineStr">
        <is>
          <t/>
        </is>
      </c>
      <c r="H48" s="8"/>
      <c r="I48" s="8"/>
      <c r="J48" s="18"/>
      <c r="K48" s="31"/>
      <c r="L48" s="31"/>
      <c r="M48" s="160" t="str">
        <f>=HYPERLINK("https://drive.google.com/file/d/1PqClJnFQb2zpZGFF9P2s93YpivuMclmu/view", "Protocole de suivi Hivernage (capture et baguage)")</f>
      </c>
      <c r="N48" s="8"/>
      <c r="O48" s="18"/>
      <c r="P48" s="129" t="inlineStr">
        <is>
          <t/>
        </is>
      </c>
      <c r="Q48" s="8"/>
      <c r="R48" s="8"/>
      <c r="S48" s="8"/>
      <c r="T48" s="18"/>
      <c r="U48" s="36"/>
      <c r="V48" s="36"/>
      <c r="W48" s="36"/>
      <c r="X48" s="36"/>
      <c r="Y48" s="36"/>
      <c r="Z48" s="36"/>
      <c r="AA48" s="36"/>
      <c r="AB48" s="36"/>
    </row>
    <row customHeight="1" ht="15.75" r="49">
      <c r="A49" s="130">
        <v>45743.0</v>
      </c>
      <c r="B49" s="18"/>
      <c r="C49" s="160" t="str">
        <f>=HYPERLINK("https://inpn.mnhn.fr/docs/cahab/fiches/Becasse-desbois.pdf", "Cahiers d'Habitat Oiseaux")</f>
      </c>
      <c r="D49" s="8"/>
      <c r="E49" s="8"/>
      <c r="F49" s="18"/>
      <c r="G49" s="138" t="inlineStr">
        <is>
          <t/>
        </is>
      </c>
      <c r="H49" s="8"/>
      <c r="I49" s="8"/>
      <c r="J49" s="18"/>
      <c r="K49" s="31"/>
      <c r="L49" s="31"/>
      <c r="M49" s="124"/>
      <c r="N49" s="8"/>
      <c r="O49" s="18"/>
      <c r="P49" s="124"/>
      <c r="Q49" s="8"/>
      <c r="R49" s="8"/>
      <c r="S49" s="8"/>
      <c r="T49" s="18"/>
      <c r="U49" s="36"/>
      <c r="V49" s="36"/>
      <c r="W49" s="36"/>
      <c r="X49" s="36"/>
      <c r="Y49" s="36"/>
      <c r="Z49" s="36"/>
      <c r="AA49" s="36"/>
      <c r="AB49" s="36"/>
    </row>
    <row customHeight="1" ht="15.75" r="50">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row>
    <row customHeight="1" ht="15.75" r="5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row>
    <row customHeight="1" ht="15.75" r="52">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row>
    <row customHeight="1" ht="15.75" r="5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row>
    <row customHeight="1" ht="15.75" r="54">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row>
    <row customHeight="1" ht="15.75" r="5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row>
    <row customHeight="1" ht="15.75" r="56">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row>
    <row customHeight="1" ht="15.75" r="57">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row>
    <row customHeight="1" ht="15.75" r="58">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row>
    <row customHeight="1" ht="15.75" r="59">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row>
    <row customHeight="1" ht="15.75" r="60">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row>
    <row customHeight="1" ht="15.75" r="6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row>
    <row customHeight="1" ht="15.75" r="62">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row>
    <row customHeight="1" ht="15.75" r="6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row>
    <row customHeight="1" ht="15.75" r="64">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row>
    <row customHeight="1" ht="15.75" r="6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row>
    <row customHeight="1" ht="15.75" r="66">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row>
    <row customHeight="1" ht="15.75" r="67">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customHeight="1" ht="15.75" r="68">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row>
    <row customHeight="1" ht="15.75" r="69">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row>
    <row customHeight="1" ht="15.75" r="70">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row>
    <row customHeight="1" ht="15.75" r="7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row>
    <row customHeight="1" ht="15.75" r="72">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row>
    <row customHeight="1" ht="15.75" r="7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row>
    <row customHeight="1" ht="15.75" r="74">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row>
    <row customHeight="1" ht="15.75" r="7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row>
    <row customHeight="1" ht="15.75" r="76">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row>
    <row customHeight="1" ht="15.75" r="77">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row>
    <row customHeight="1" ht="15.75" r="78">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row>
    <row customHeight="1" ht="15.75" r="79">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row>
    <row customHeight="1" ht="15.75" r="80">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row>
    <row customHeight="1" ht="15.75" r="8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row>
    <row customHeight="1" ht="15.75" r="8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row>
    <row customHeight="1" ht="15.75" r="8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row>
    <row customHeight="1" ht="15.75" r="84">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row>
    <row customHeight="1" ht="15.75" r="8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row>
    <row customHeight="1" ht="15.75" r="86">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row>
    <row customHeight="1" ht="15.75" r="87">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row>
    <row customHeight="1" ht="15.75" r="88">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row>
    <row customHeight="1" ht="15.75" r="89">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row>
    <row customHeight="1" ht="15.75" r="90">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row>
    <row customHeight="1" ht="15.75" r="9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row>
    <row customHeight="1" ht="15.75" r="92">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row>
    <row customHeight="1" ht="15.75" r="9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row>
    <row customHeight="1" ht="15.75" r="94">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row>
    <row customHeight="1" ht="15.75" r="9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row>
    <row customHeight="1" ht="15.75" r="96">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row>
    <row customHeight="1" ht="15.75" r="97">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row>
    <row customHeight="1" ht="15.75" r="98">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row>
    <row customHeight="1" ht="15.75" r="99">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row>
    <row customHeight="1" ht="15.75" r="100">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row>
    <row customHeight="1" ht="15.75" r="10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row>
    <row customHeight="1" ht="15.75" r="102">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row>
    <row customHeight="1" ht="15.75" r="1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row>
    <row customHeight="1" ht="15.75" r="104">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row>
    <row customHeight="1" ht="15.75" r="10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row>
    <row customHeight="1" ht="15.75" r="106">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row>
    <row customHeight="1" ht="15.75" r="107">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row>
    <row customHeight="1" ht="15.75" r="108">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row>
    <row customHeight="1" ht="15.75" r="109">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row>
    <row customHeight="1" ht="15.75" r="110">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row>
    <row customHeight="1" ht="15.75" r="11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row>
    <row customHeight="1" ht="15.75" r="112">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row>
    <row customHeight="1" ht="15.75" r="11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row>
    <row customHeight="1" ht="15.75" r="114">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row>
    <row customHeight="1" ht="15.75" r="11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row>
    <row customHeight="1" ht="15.75" r="116">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row>
    <row customHeight="1" ht="15.75" r="117">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row>
    <row customHeight="1" ht="15.75" r="118">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row>
    <row customHeight="1" ht="15.75" r="119">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row>
    <row customHeight="1" ht="15.75" r="120">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row>
    <row customHeight="1" ht="15.75" r="12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row>
    <row customHeight="1" ht="15.75" r="122">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row>
    <row customHeight="1" ht="15.75" r="12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row>
    <row customHeight="1" ht="15.75" r="124">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row>
    <row customHeight="1" ht="15.75" r="1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row>
    <row customHeight="1" ht="15.75" r="126">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row>
    <row customHeight="1" ht="15.75" r="127">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row>
    <row customHeight="1" ht="15.75" r="128">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row>
    <row customHeight="1" ht="15.75" r="129">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row>
    <row customHeight="1" ht="15.75" r="130">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row>
    <row customHeight="1" ht="15.75" r="13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row>
    <row customHeight="1" ht="15.75" r="13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row>
    <row customHeight="1" ht="15.75" r="13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row>
    <row customHeight="1" ht="15.75" r="134">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row>
    <row customHeight="1" ht="15.75" r="13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row>
    <row customHeight="1" ht="15.75" r="136">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row>
    <row customHeight="1" ht="15.75" r="137">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row>
    <row customHeight="1" ht="15.75" r="138">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row>
    <row customHeight="1" ht="15.75" r="139">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row>
    <row customHeight="1" ht="15.75" r="140">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row>
    <row customHeight="1" ht="15.75" r="14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row>
    <row customHeight="1" ht="15.75" r="142">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row>
    <row customHeight="1" ht="15.75" r="14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row>
    <row customHeight="1" ht="15.75" r="144">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row>
    <row customHeight="1" ht="15.75" r="14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row>
    <row customHeight="1" ht="15.75" r="146">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row>
    <row customHeight="1" ht="15.75" r="147">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row>
    <row customHeight="1" ht="15.75" r="148">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row>
    <row customHeight="1" ht="15.75" r="149">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row>
    <row customHeight="1" ht="15.75" r="150">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row>
    <row customHeight="1" ht="15.75" r="15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row>
    <row customHeight="1" ht="15.75" r="152">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row>
    <row customHeight="1" ht="15.75" r="15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row>
    <row customHeight="1" ht="15.75" r="154">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row>
    <row customHeight="1" ht="15.75" r="15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row>
    <row customHeight="1" ht="15.75" r="156">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row>
    <row customHeight="1" ht="15.75" r="157">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row>
    <row customHeight="1" ht="15.75" r="158">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row>
    <row customHeight="1" ht="15.75" r="159">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row>
    <row customHeight="1" ht="15.75" r="160">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row>
    <row customHeight="1" ht="15.75" r="16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row>
    <row customHeight="1" ht="15.75" r="162">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row>
    <row customHeight="1" ht="15.75" r="16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row>
    <row customHeight="1" ht="15.75" r="164">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row>
    <row customHeight="1" ht="15.75" r="16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row>
    <row customHeight="1" ht="15.75" r="166">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row>
    <row customHeight="1" ht="15.75" r="167">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row>
    <row customHeight="1" ht="15.75" r="168">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row>
    <row customHeight="1" ht="15.75" r="169">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row>
    <row customHeight="1" ht="15.75" r="170">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row>
    <row customHeight="1" ht="15.75" r="17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row>
    <row customHeight="1" ht="15.75" r="172">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row>
    <row customHeight="1" ht="15.75" r="17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row>
    <row customHeight="1" ht="15.75" r="174">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row>
    <row customHeight="1" ht="15.75" r="17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row>
    <row customHeight="1" ht="15.75" r="176">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row>
    <row customHeight="1" ht="15.75" r="177">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row>
    <row customHeight="1" ht="15.75" r="178">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row>
    <row customHeight="1" ht="15.75" r="179">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row>
    <row customHeight="1" ht="15.75" r="180">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row>
    <row customHeight="1" ht="15.75" r="18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row>
    <row customHeight="1" ht="15.75" r="182">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row>
    <row customHeight="1" ht="15.75" r="18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row>
    <row customHeight="1" ht="15.75" r="184">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row>
    <row customHeight="1" ht="15.75" r="18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row>
    <row customHeight="1" ht="15.75" r="186">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row>
    <row customHeight="1" ht="15.75" r="187">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row>
    <row customHeight="1" ht="15.75" r="188">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row>
    <row customHeight="1" ht="15.75" r="189">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row>
    <row customHeight="1" ht="15.75" r="190">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row>
    <row customHeight="1" ht="15.75" r="19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row>
    <row customHeight="1" ht="15.75" r="192">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row>
    <row customHeight="1" ht="15.75" r="19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row>
    <row customHeight="1" ht="15.75" r="194">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row>
    <row customHeight="1" ht="15.75" r="19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row>
    <row customHeight="1" ht="15.75" r="196">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row>
    <row customHeight="1" ht="15.75" r="197">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row>
    <row customHeight="1" ht="15.75" r="198">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row>
    <row customHeight="1" ht="15.75" r="199">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row>
    <row customHeight="1" ht="15.75" r="200">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row>
    <row customHeight="1" ht="15.75" r="20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row>
    <row customHeight="1" ht="15.75" r="202">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row>
    <row customHeight="1" ht="15.75" r="2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row>
    <row customHeight="1" ht="15.75" r="204">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row>
    <row customHeight="1" ht="15.75" r="205">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row>
    <row customHeight="1" ht="15.75" r="206">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row>
    <row customHeight="1" ht="15.75" r="207">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row>
    <row customHeight="1" ht="15.75" r="208">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row>
    <row customHeight="1" ht="15.75" r="209">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row>
    <row customHeight="1" ht="15.75" r="210">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row>
    <row customHeight="1" ht="15.75" r="21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row>
    <row customHeight="1" ht="15.75" r="212">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row>
    <row customHeight="1" ht="15.75" r="21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row>
    <row customHeight="1" ht="15.75" r="214">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row>
    <row customHeight="1" ht="15.75" r="215">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row>
    <row customHeight="1" ht="15.75" r="216">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row>
    <row customHeight="1" ht="15.75" r="217">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row>
    <row customHeight="1" ht="15.75" r="218">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row>
    <row customHeight="1" ht="15.75" r="219">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row>
    <row customHeight="1" ht="15.75" r="220">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row>
    <row customHeight="1" ht="15.75" r="22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row>
    <row customHeight="1" ht="15.75" r="222">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row>
    <row customHeight="1" ht="15.75" r="22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row>
    <row customHeight="1" ht="15.75" r="224">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row>
    <row customHeight="1" ht="15.75" r="225">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row>
    <row customHeight="1" ht="15.75" r="226">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row>
    <row customHeight="1" ht="15.75" r="227">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row>
    <row customHeight="1" ht="15.75" r="228">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row>
    <row customHeight="1" ht="15.75" r="229">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row>
    <row customHeight="1" ht="15.75" r="230">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row>
    <row customHeight="1" ht="15.75" r="23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row>
    <row customHeight="1" ht="15.75" r="232">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row>
    <row customHeight="1" ht="15.75" r="23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row>
    <row customHeight="1" ht="15.75" r="234">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row>
    <row customHeight="1" ht="15.75" r="235">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row>
    <row customHeight="1" ht="15.75" r="236">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row>
    <row customHeight="1" ht="15.75" r="237">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row>
    <row customHeight="1" ht="15.75" r="238">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row>
    <row customHeight="1" ht="15.75" r="239">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row>
    <row customHeight="1" ht="15.75" r="240">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row>
    <row customHeight="1" ht="15.75" r="24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row>
    <row customHeight="1" ht="15.75" r="242">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row>
    <row customHeight="1" ht="15.75" r="24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row>
    <row customHeight="1" ht="15.75" r="244">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row>
    <row customHeight="1" ht="15.75" r="245">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row>
    <row customHeight="1" ht="15.75" r="246">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row>
    <row customHeight="1" ht="15.75" r="247">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row>
    <row customHeight="1" ht="15.75" r="248">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row>
    <row customHeight="1" ht="15.75" r="249">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row>
  </sheetData>
  <mergeCells count="48">
    <mergeCell ref="L44:T46"/>
    <mergeCell ref="A49:B49"/>
    <mergeCell ref="B45:H46"/>
    <mergeCell ref="K47:L47"/>
    <mergeCell ref="C1:I3"/>
    <mergeCell ref="M1:S3"/>
    <mergeCell ref="I6:J11"/>
    <mergeCell ref="N6:O7"/>
    <mergeCell ref="P9:T14"/>
    <mergeCell ref="N10:O10"/>
    <mergeCell ref="N11:O14"/>
    <mergeCell ref="M6:M7"/>
    <mergeCell ref="L11:L14"/>
    <mergeCell ref="M11:M14"/>
    <mergeCell ref="I13:J29"/>
    <mergeCell ref="L16:O27"/>
    <mergeCell ref="M29:O42"/>
    <mergeCell ref="I31:J46"/>
    <mergeCell ref="B23:E35"/>
    <mergeCell ref="B36:E36"/>
    <mergeCell ref="P16:T27"/>
    <mergeCell ref="C8:H11"/>
    <mergeCell ref="C12:H15"/>
    <mergeCell ref="C16:H20"/>
    <mergeCell ref="B21:F21"/>
    <mergeCell ref="C22:H22"/>
    <mergeCell ref="F23:H23"/>
    <mergeCell ref="F24:H35"/>
    <mergeCell ref="C47:J47"/>
    <mergeCell ref="C48:J48"/>
    <mergeCell ref="C49:J49"/>
    <mergeCell ref="M47:T47"/>
    <mergeCell ref="M48:T48"/>
    <mergeCell ref="M49:T49"/>
    <mergeCell ref="P29:T29"/>
    <mergeCell ref="P30:T30"/>
    <mergeCell ref="P31:T31"/>
    <mergeCell ref="P32:T32"/>
    <mergeCell ref="P33:T33"/>
    <mergeCell ref="P34:T34"/>
    <mergeCell ref="P35:T35"/>
    <mergeCell ref="P36:T36"/>
    <mergeCell ref="P37:T37"/>
    <mergeCell ref="P38:T38"/>
    <mergeCell ref="P39:T39"/>
    <mergeCell ref="P40:T40"/>
    <mergeCell ref="P41:T41"/>
    <mergeCell ref="P42:T42"/>
  </mergeCells>
  <conditionalFormatting sqref="Q6">
    <cfRule type="containsBlanks" dxfId="4" priority="1">
      <formula>LEN(TRIM(Q6))=0</formula>
    </cfRule>
  </conditionalFormatting>
  <conditionalFormatting sqref="R6">
    <cfRule type="containsBlanks" dxfId="5" priority="2">
      <formula>LEN(TRIM(R6))=0</formula>
    </cfRule>
  </conditionalFormatting>
  <conditionalFormatting sqref="S6">
    <cfRule type="containsBlanks" dxfId="6" priority="3">
      <formula>LEN(TRIM(S6))=0</formula>
    </cfRule>
  </conditionalFormatting>
  <conditionalFormatting sqref="T6">
    <cfRule type="containsBlanks" dxfId="7" priority="4">
      <formula>LEN(TRIM(T6))=0</formula>
    </cfRule>
  </conditionalFormatting>
  <conditionalFormatting sqref="P6">
    <cfRule type="containsBlanks" dxfId="8" priority="5">
      <formula>LEN(TRIM(P6))=0</formula>
    </cfRule>
  </conditionalFormatting>
  <conditionalFormatting sqref="C38:H40 C42:H44">
    <cfRule type="notContainsBlanks" dxfId="9" priority="6">
      <formula>LEN(TRIM(C38))&gt;0</formula>
    </cfRule>
  </conditionalFormatting>
  <conditionalFormatting sqref="P7">
    <cfRule type="expression" dxfId="10" priority="7">
      <formula>ISBLANK(P6)</formula>
    </cfRule>
  </conditionalFormatting>
  <conditionalFormatting sqref="Q7">
    <cfRule type="expression" dxfId="11" priority="8">
      <formula>ISBLANK(Q6)</formula>
    </cfRule>
  </conditionalFormatting>
  <conditionalFormatting sqref="R7">
    <cfRule type="expression" dxfId="11" priority="9">
      <formula>ISBLANK(R6)</formula>
    </cfRule>
  </conditionalFormatting>
  <conditionalFormatting sqref="S7">
    <cfRule type="expression" dxfId="11" priority="10">
      <formula>ISBLANK(S6)</formula>
    </cfRule>
  </conditionalFormatting>
  <conditionalFormatting sqref="T7">
    <cfRule type="expression" dxfId="11" priority="11">
      <formula>ISBLANK(T6)</formula>
    </cfRule>
  </conditionalFormatting>
  <hyperlinks>
    <hyperlink ref="S29" r:id="rId1h"/>
    <hyperlink ref="G47" r:id="rId2h"/>
    <hyperlink ref="G48" r:id="rId3h"/>
    <hyperlink ref="P48" r:id="rId4h"/>
    <hyperlink ref="G49" r:id="rId5h"/>
  </hyperlinks>
  <printOptions/>
  <pageMargins bottom="0.07874015748031496" footer="0.0" header="0.0" left="0.07874015748031496" right="0.07874015748031496" top="0.07874015748031496"/>
  <pageSetup paperSize="9" orientation="portrait"/>
  <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sheetPr>
  <sheetViews>
    <sheetView showGridLines="0" workbookViewId="0"/>
  </sheetViews>
  <sheetFormatPr customHeight="1" defaultColWidth="14.43" defaultRowHeight="15.0"/>
  <cols>
    <col customWidth="1" min="1" max="1" width="2.71"/>
    <col customWidth="1" min="2" max="2" width="13.29"/>
    <col customWidth="1" min="3" max="8" width="9.71"/>
    <col customWidth="1" min="9" max="9" width="12.71"/>
    <col customWidth="1" min="10" max="10" width="13.0"/>
    <col customWidth="1" min="11" max="11" width="2.71"/>
    <col customWidth="1" min="12" max="13" width="20.71"/>
    <col customWidth="1" min="14" max="15" width="10.71"/>
    <col customWidth="1" min="16" max="20" width="7.0"/>
    <col customWidth="1" min="21" max="28" width="10.71"/>
  </cols>
  <sheetData>
    <row customHeight="1" ht="15.0" r="1">
      <c r="A1" s="31"/>
      <c r="B1" s="31"/>
      <c r="C1" s="32" t="s">
        <v>230</v>
      </c>
      <c r="D1" s="33"/>
      <c r="E1" s="33"/>
      <c r="F1" s="33"/>
      <c r="G1" s="33"/>
      <c r="H1" s="33"/>
      <c r="I1" s="34"/>
      <c r="J1" s="31"/>
      <c r="K1" s="31"/>
      <c r="L1" s="31"/>
      <c r="M1" s="35" t="str">
        <f>C1</f>
        <v>Surveillance des cours d'eau - poissons</v>
      </c>
      <c r="N1" s="33"/>
      <c r="O1" s="33"/>
      <c r="P1" s="33"/>
      <c r="Q1" s="33"/>
      <c r="R1" s="33"/>
      <c r="S1" s="34"/>
      <c r="T1" s="31"/>
      <c r="U1" s="36"/>
      <c r="V1" s="36"/>
      <c r="W1" s="36"/>
      <c r="X1" s="36"/>
      <c r="Y1" s="36"/>
      <c r="Z1" s="36"/>
      <c r="AA1" s="36"/>
      <c r="AB1" s="36"/>
    </row>
    <row customHeight="1" ht="15.0" r="2">
      <c r="A2" s="31"/>
      <c r="B2" s="31"/>
      <c r="C2" s="37"/>
      <c r="I2" s="38"/>
      <c r="J2" s="31"/>
      <c r="K2" s="31"/>
      <c r="L2" s="31"/>
      <c r="M2" s="37"/>
      <c r="S2" s="38"/>
      <c r="T2" s="31"/>
      <c r="U2" s="36"/>
      <c r="V2" s="36"/>
      <c r="W2" s="36"/>
      <c r="X2" s="36"/>
      <c r="Y2" s="36"/>
      <c r="Z2" s="36"/>
      <c r="AA2" s="36"/>
      <c r="AB2" s="36"/>
    </row>
    <row customHeight="1" ht="15.0" r="3">
      <c r="A3" s="31"/>
      <c r="B3" s="31"/>
      <c r="C3" s="39"/>
      <c r="D3" s="40"/>
      <c r="E3" s="40"/>
      <c r="F3" s="40"/>
      <c r="G3" s="40"/>
      <c r="H3" s="40"/>
      <c r="I3" s="41"/>
      <c r="J3" s="31"/>
      <c r="K3" s="31"/>
      <c r="L3" s="31"/>
      <c r="M3" s="39"/>
      <c r="N3" s="40"/>
      <c r="O3" s="40"/>
      <c r="P3" s="40"/>
      <c r="Q3" s="40"/>
      <c r="R3" s="40"/>
      <c r="S3" s="41"/>
      <c r="T3" s="31"/>
      <c r="U3" s="36"/>
      <c r="V3" s="36"/>
      <c r="W3" s="36"/>
      <c r="X3" s="36"/>
      <c r="Y3" s="36"/>
      <c r="Z3" s="36"/>
      <c r="AA3" s="36"/>
      <c r="AB3" s="36"/>
    </row>
    <row r="4">
      <c r="A4" s="31"/>
      <c r="B4" s="31"/>
      <c r="C4" s="31"/>
      <c r="D4" s="31"/>
      <c r="E4" s="31"/>
      <c r="F4" s="31"/>
      <c r="G4" s="31"/>
      <c r="H4" s="31"/>
      <c r="I4" s="31"/>
      <c r="J4" s="31"/>
      <c r="K4" s="31"/>
      <c r="L4" s="31"/>
      <c r="M4" s="31"/>
      <c r="N4" s="31"/>
      <c r="O4" s="31"/>
      <c r="P4" s="31"/>
      <c r="Q4" s="31"/>
      <c r="R4" s="31"/>
      <c r="S4" s="31"/>
      <c r="T4" s="31"/>
      <c r="U4" s="36"/>
      <c r="V4" s="36"/>
      <c r="W4" s="36"/>
      <c r="X4" s="36"/>
      <c r="Y4" s="36"/>
      <c r="Z4" s="36"/>
      <c r="AA4" s="36"/>
      <c r="AB4" s="36"/>
    </row>
    <row r="5">
      <c r="A5" s="42" t="s">
        <v>48</v>
      </c>
      <c r="B5" s="43"/>
      <c r="C5" s="43"/>
      <c r="D5" s="43"/>
      <c r="E5" s="43"/>
      <c r="F5" s="43"/>
      <c r="G5" s="43"/>
      <c r="H5" s="43"/>
      <c r="I5" s="43"/>
      <c r="J5" s="43"/>
      <c r="K5" s="42" t="s">
        <v>49</v>
      </c>
      <c r="L5" s="43"/>
      <c r="M5" s="43"/>
      <c r="N5" s="43"/>
      <c r="O5" s="43"/>
      <c r="P5" s="44" t="s">
        <v>50</v>
      </c>
      <c r="Q5" s="43"/>
      <c r="R5" s="43"/>
      <c r="S5" s="43"/>
      <c r="T5" s="45"/>
      <c r="U5" s="36"/>
      <c r="V5" s="36"/>
      <c r="W5" s="36"/>
      <c r="X5" s="36"/>
      <c r="Y5" s="36"/>
      <c r="Z5" s="36"/>
      <c r="AA5" s="36"/>
      <c r="AB5" s="36"/>
    </row>
    <row r="6">
      <c r="A6" s="42"/>
      <c r="B6" s="43"/>
      <c r="C6" s="43"/>
      <c r="D6" s="43"/>
      <c r="E6" s="43"/>
      <c r="F6" s="43"/>
      <c r="G6" s="43"/>
      <c r="H6" s="43"/>
      <c r="I6" s="46"/>
      <c r="J6" s="34"/>
      <c r="K6" s="42"/>
      <c r="L6" s="36"/>
      <c r="M6" s="47" t="s">
        <v>98</v>
      </c>
      <c r="N6" s="48" t="s">
        <v>231</v>
      </c>
      <c r="O6" s="34"/>
      <c r="P6" s="49"/>
      <c r="Q6" s="50"/>
      <c r="R6" s="51"/>
      <c r="S6" s="52" t="s">
        <v>85</v>
      </c>
      <c r="T6" s="53"/>
      <c r="U6" s="36"/>
      <c r="V6" s="36"/>
      <c r="W6" s="36"/>
      <c r="X6" s="36"/>
      <c r="Y6" s="36"/>
      <c r="Z6" s="36"/>
      <c r="AA6" s="36"/>
      <c r="AB6" s="36"/>
    </row>
    <row r="7">
      <c r="A7" s="43"/>
      <c r="B7" s="43"/>
      <c r="C7" s="43"/>
      <c r="D7" s="43"/>
      <c r="E7" s="43"/>
      <c r="F7" s="43"/>
      <c r="G7" s="43"/>
      <c r="H7" s="54"/>
      <c r="I7" s="37"/>
      <c r="J7" s="38"/>
      <c r="K7" s="43"/>
      <c r="L7" s="43"/>
      <c r="M7" s="55"/>
      <c r="N7" s="39"/>
      <c r="O7" s="41"/>
      <c r="P7" s="56" t="s">
        <v>53</v>
      </c>
      <c r="Q7" s="57" t="s">
        <v>54</v>
      </c>
      <c r="R7" s="57" t="s">
        <v>55</v>
      </c>
      <c r="S7" s="57" t="s">
        <v>56</v>
      </c>
      <c r="T7" s="58" t="s">
        <v>57</v>
      </c>
      <c r="U7" s="36"/>
      <c r="V7" s="36"/>
      <c r="W7" s="36"/>
      <c r="X7" s="36"/>
      <c r="Y7" s="36"/>
      <c r="Z7" s="36"/>
      <c r="AA7" s="36"/>
      <c r="AB7" s="36"/>
    </row>
    <row r="8">
      <c r="A8" s="43"/>
      <c r="B8" s="59" t="s">
        <v>58</v>
      </c>
      <c r="C8" s="60" t="s">
        <v>232</v>
      </c>
      <c r="D8" s="61"/>
      <c r="E8" s="61"/>
      <c r="F8" s="61"/>
      <c r="G8" s="61"/>
      <c r="H8" s="62"/>
      <c r="I8" s="37"/>
      <c r="J8" s="38"/>
      <c r="K8" s="43"/>
      <c r="L8" s="54"/>
      <c r="M8" s="54"/>
      <c r="N8" s="54"/>
      <c r="O8" s="54"/>
      <c r="P8" s="63"/>
      <c r="Q8" s="43"/>
      <c r="R8" s="43"/>
      <c r="S8" s="43"/>
      <c r="T8" s="45"/>
      <c r="U8" s="36"/>
      <c r="V8" s="36"/>
      <c r="W8" s="36"/>
      <c r="X8" s="36"/>
      <c r="Y8" s="36"/>
      <c r="Z8" s="36"/>
      <c r="AA8" s="36"/>
      <c r="AB8" s="36"/>
    </row>
    <row r="9">
      <c r="A9" s="43"/>
      <c r="B9" s="64"/>
      <c r="C9" s="37"/>
      <c r="H9" s="65"/>
      <c r="I9" s="37"/>
      <c r="J9" s="38"/>
      <c r="K9" s="66"/>
      <c r="L9" s="67" t="s">
        <v>59</v>
      </c>
      <c r="M9" s="43"/>
      <c r="N9" s="43"/>
      <c r="O9" s="43"/>
      <c r="P9" s="68" t="s">
        <v>233</v>
      </c>
      <c r="T9" s="65"/>
      <c r="U9" s="36"/>
      <c r="V9" s="36"/>
      <c r="W9" s="36"/>
      <c r="X9" s="36"/>
      <c r="Y9" s="36"/>
      <c r="Z9" s="36"/>
      <c r="AA9" s="36"/>
      <c r="AB9" s="36"/>
    </row>
    <row r="10">
      <c r="A10" s="43"/>
      <c r="B10" s="64"/>
      <c r="C10" s="37"/>
      <c r="H10" s="65"/>
      <c r="I10" s="37"/>
      <c r="J10" s="38"/>
      <c r="K10" s="66"/>
      <c r="L10" s="69" t="s">
        <v>61</v>
      </c>
      <c r="M10" s="69" t="s">
        <v>62</v>
      </c>
      <c r="N10" s="70" t="s">
        <v>63</v>
      </c>
      <c r="O10" s="18"/>
      <c r="P10" s="71"/>
      <c r="T10" s="65"/>
      <c r="U10" s="36"/>
      <c r="V10" s="36"/>
      <c r="W10" s="36"/>
      <c r="X10" s="36"/>
      <c r="Y10" s="36"/>
      <c r="Z10" s="36"/>
      <c r="AA10" s="36"/>
      <c r="AB10" s="36"/>
    </row>
    <row customHeight="1" ht="30.0" r="11">
      <c r="A11" s="43"/>
      <c r="B11" s="72"/>
      <c r="C11" s="73"/>
      <c r="D11" s="74"/>
      <c r="E11" s="74"/>
      <c r="F11" s="74"/>
      <c r="G11" s="74"/>
      <c r="H11" s="75"/>
      <c r="I11" s="39"/>
      <c r="J11" s="41"/>
      <c r="K11" s="66"/>
      <c r="L11" s="76" t="s">
        <v>234</v>
      </c>
      <c r="M11" s="76" t="s">
        <v>235</v>
      </c>
      <c r="N11" s="77" t="s">
        <v>236</v>
      </c>
      <c r="O11" s="34"/>
      <c r="P11" s="71"/>
      <c r="T11" s="65"/>
      <c r="U11" s="36"/>
      <c r="V11" s="36"/>
      <c r="W11" s="36"/>
      <c r="X11" s="36"/>
      <c r="Y11" s="36"/>
      <c r="Z11" s="36"/>
      <c r="AA11" s="36"/>
      <c r="AB11" s="36"/>
    </row>
    <row r="12">
      <c r="A12" s="43"/>
      <c r="B12" s="78" t="s">
        <v>64</v>
      </c>
      <c r="C12" s="79" t="s">
        <v>237</v>
      </c>
      <c r="D12" s="61"/>
      <c r="E12" s="61"/>
      <c r="F12" s="61"/>
      <c r="G12" s="61"/>
      <c r="H12" s="62"/>
      <c r="I12" s="80" t="s">
        <v>65</v>
      </c>
      <c r="J12" s="81"/>
      <c r="K12" s="66"/>
      <c r="L12" s="82"/>
      <c r="M12" s="82"/>
      <c r="N12" s="71"/>
      <c r="O12" s="38"/>
      <c r="P12" s="71"/>
      <c r="T12" s="65"/>
      <c r="U12" s="36"/>
      <c r="V12" s="36"/>
      <c r="W12" s="36"/>
      <c r="X12" s="36"/>
      <c r="Y12" s="36"/>
      <c r="Z12" s="36"/>
      <c r="AA12" s="36"/>
      <c r="AB12" s="36"/>
    </row>
    <row r="13">
      <c r="A13" s="43"/>
      <c r="B13" s="83"/>
      <c r="C13" s="37"/>
      <c r="H13" s="65"/>
      <c r="I13" s="84" t="s">
        <v>238</v>
      </c>
      <c r="J13" s="85"/>
      <c r="K13" s="66"/>
      <c r="L13" s="82"/>
      <c r="M13" s="82"/>
      <c r="N13" s="71"/>
      <c r="O13" s="38"/>
      <c r="P13" s="71"/>
      <c r="T13" s="65"/>
      <c r="U13" s="36"/>
      <c r="V13" s="36"/>
      <c r="W13" s="36"/>
      <c r="X13" s="36"/>
      <c r="Y13" s="36"/>
      <c r="Z13" s="36"/>
      <c r="AA13" s="36"/>
      <c r="AB13" s="36"/>
    </row>
    <row customHeight="1" ht="30.0" r="14">
      <c r="A14" s="43"/>
      <c r="B14" s="83"/>
      <c r="C14" s="37"/>
      <c r="H14" s="65"/>
      <c r="I14" s="71"/>
      <c r="J14" s="65"/>
      <c r="K14" s="66"/>
      <c r="L14" s="86"/>
      <c r="M14" s="86"/>
      <c r="N14" s="87"/>
      <c r="O14" s="88"/>
      <c r="P14" s="87"/>
      <c r="Q14" s="74"/>
      <c r="R14" s="74"/>
      <c r="S14" s="74"/>
      <c r="T14" s="75"/>
      <c r="U14" s="36"/>
      <c r="V14" s="36"/>
      <c r="W14" s="36"/>
      <c r="X14" s="36"/>
      <c r="Y14" s="36"/>
      <c r="Z14" s="36"/>
      <c r="AA14" s="36"/>
      <c r="AB14" s="36"/>
    </row>
    <row r="15">
      <c r="A15" s="43"/>
      <c r="B15" s="89"/>
      <c r="C15" s="73"/>
      <c r="D15" s="74"/>
      <c r="E15" s="74"/>
      <c r="F15" s="74"/>
      <c r="G15" s="74"/>
      <c r="H15" s="75"/>
      <c r="I15" s="71"/>
      <c r="J15" s="65"/>
      <c r="K15" s="43"/>
      <c r="L15" s="90" t="s">
        <v>67</v>
      </c>
      <c r="M15" s="91"/>
      <c r="N15" s="91"/>
      <c r="O15" s="92"/>
      <c r="P15" s="90" t="s">
        <v>68</v>
      </c>
      <c r="Q15" s="91"/>
      <c r="R15" s="91"/>
      <c r="S15" s="91"/>
      <c r="T15" s="92"/>
      <c r="U15" s="36"/>
      <c r="V15" s="36"/>
      <c r="W15" s="36"/>
      <c r="X15" s="36"/>
      <c r="Y15" s="36"/>
      <c r="Z15" s="36"/>
      <c r="AA15" s="36"/>
      <c r="AB15" s="36"/>
    </row>
    <row r="16">
      <c r="A16" s="43"/>
      <c r="B16" s="78" t="s">
        <v>69</v>
      </c>
      <c r="C16" s="79" t="s">
        <v>239</v>
      </c>
      <c r="D16" s="61"/>
      <c r="E16" s="61"/>
      <c r="F16" s="61"/>
      <c r="G16" s="61"/>
      <c r="H16" s="62"/>
      <c r="I16" s="71"/>
      <c r="J16" s="65"/>
      <c r="K16" s="43"/>
      <c r="L16" s="77" t="s">
        <v>240</v>
      </c>
      <c r="M16" s="33"/>
      <c r="N16" s="33"/>
      <c r="O16" s="85"/>
      <c r="P16" s="77" t="s">
        <v>241</v>
      </c>
      <c r="Q16" s="33"/>
      <c r="R16" s="33"/>
      <c r="S16" s="33"/>
      <c r="T16" s="85"/>
      <c r="U16" s="36"/>
      <c r="V16" s="36"/>
      <c r="W16" s="36"/>
      <c r="X16" s="36"/>
      <c r="Y16" s="36"/>
      <c r="Z16" s="36"/>
      <c r="AA16" s="36"/>
      <c r="AB16" s="36"/>
    </row>
    <row r="17">
      <c r="A17" s="43"/>
      <c r="B17" s="83"/>
      <c r="C17" s="37"/>
      <c r="H17" s="65"/>
      <c r="I17" s="71"/>
      <c r="J17" s="65"/>
      <c r="K17" s="43"/>
      <c r="L17" s="71"/>
      <c r="O17" s="65"/>
      <c r="P17" s="71"/>
      <c r="T17" s="65"/>
      <c r="U17" s="36"/>
      <c r="V17" s="36"/>
      <c r="W17" s="36"/>
      <c r="X17" s="36"/>
      <c r="Y17" s="36"/>
      <c r="Z17" s="36"/>
      <c r="AA17" s="36"/>
      <c r="AB17" s="36"/>
    </row>
    <row r="18">
      <c r="A18" s="43"/>
      <c r="B18" s="83"/>
      <c r="C18" s="37"/>
      <c r="H18" s="65"/>
      <c r="I18" s="71"/>
      <c r="J18" s="65"/>
      <c r="K18" s="43"/>
      <c r="L18" s="71"/>
      <c r="O18" s="65"/>
      <c r="P18" s="71"/>
      <c r="T18" s="65"/>
      <c r="U18" s="36"/>
      <c r="V18" s="36"/>
      <c r="W18" s="36"/>
      <c r="X18" s="36"/>
      <c r="Y18" s="36"/>
      <c r="Z18" s="36"/>
      <c r="AA18" s="36"/>
      <c r="AB18" s="36"/>
    </row>
    <row r="19">
      <c r="A19" s="43"/>
      <c r="B19" s="83"/>
      <c r="C19" s="37"/>
      <c r="H19" s="65"/>
      <c r="I19" s="71"/>
      <c r="J19" s="65"/>
      <c r="K19" s="43"/>
      <c r="L19" s="71"/>
      <c r="O19" s="65"/>
      <c r="P19" s="71"/>
      <c r="T19" s="65"/>
      <c r="U19" s="36"/>
      <c r="V19" s="36"/>
      <c r="W19" s="36"/>
      <c r="X19" s="36"/>
      <c r="Y19" s="36"/>
      <c r="Z19" s="36"/>
      <c r="AA19" s="36"/>
      <c r="AB19" s="36"/>
    </row>
    <row customHeight="1" ht="30.0" r="20">
      <c r="A20" s="43"/>
      <c r="B20" s="89"/>
      <c r="C20" s="73"/>
      <c r="D20" s="74"/>
      <c r="E20" s="74"/>
      <c r="F20" s="74"/>
      <c r="G20" s="74"/>
      <c r="H20" s="75"/>
      <c r="I20" s="71"/>
      <c r="J20" s="65"/>
      <c r="K20" s="43"/>
      <c r="L20" s="71"/>
      <c r="O20" s="65"/>
      <c r="P20" s="71"/>
      <c r="T20" s="65"/>
      <c r="U20" s="36"/>
      <c r="V20" s="36"/>
      <c r="W20" s="36"/>
      <c r="X20" s="36"/>
      <c r="Y20" s="36"/>
      <c r="Z20" s="36"/>
      <c r="AA20" s="36"/>
      <c r="AB20" s="36"/>
    </row>
    <row customHeight="1" ht="15.75" r="21">
      <c r="A21" s="43"/>
      <c r="B21" s="93" t="s">
        <v>70</v>
      </c>
      <c r="C21" s="94"/>
      <c r="D21" s="94"/>
      <c r="E21" s="94"/>
      <c r="F21" s="95"/>
      <c r="G21" s="96"/>
      <c r="H21" s="97"/>
      <c r="I21" s="71"/>
      <c r="J21" s="65"/>
      <c r="K21" s="43"/>
      <c r="L21" s="71"/>
      <c r="O21" s="65"/>
      <c r="P21" s="71"/>
      <c r="T21" s="65"/>
      <c r="U21" s="36"/>
      <c r="V21" s="36"/>
      <c r="W21" s="36"/>
      <c r="X21" s="36"/>
      <c r="Y21" s="36"/>
      <c r="Z21" s="36"/>
      <c r="AA21" s="36"/>
      <c r="AB21" s="36"/>
    </row>
    <row customHeight="1" ht="15.75" r="22">
      <c r="A22" s="43"/>
      <c r="B22" s="98" t="s">
        <v>71</v>
      </c>
      <c r="C22" s="99" t="s">
        <v>242</v>
      </c>
      <c r="D22" s="8"/>
      <c r="E22" s="8"/>
      <c r="F22" s="8"/>
      <c r="G22" s="8"/>
      <c r="H22" s="100"/>
      <c r="I22" s="71"/>
      <c r="J22" s="65"/>
      <c r="K22" s="43"/>
      <c r="L22" s="71"/>
      <c r="O22" s="65"/>
      <c r="P22" s="71"/>
      <c r="T22" s="65"/>
      <c r="U22" s="36"/>
      <c r="V22" s="36"/>
      <c r="W22" s="36"/>
      <c r="X22" s="36"/>
      <c r="Y22" s="36"/>
      <c r="Z22" s="36"/>
      <c r="AA22" s="36"/>
      <c r="AB22" s="36"/>
    </row>
    <row customHeight="1" ht="15.75" r="23">
      <c r="A23" s="43"/>
      <c r="B23" s="101"/>
      <c r="C23" s="33"/>
      <c r="D23" s="33"/>
      <c r="E23" s="34"/>
      <c r="F23" s="102" t="s">
        <v>73</v>
      </c>
      <c r="G23" s="8"/>
      <c r="H23" s="100"/>
      <c r="I23" s="71"/>
      <c r="J23" s="65"/>
      <c r="K23" s="43"/>
      <c r="L23" s="71"/>
      <c r="O23" s="65"/>
      <c r="P23" s="71"/>
      <c r="T23" s="65"/>
      <c r="U23" s="36"/>
      <c r="V23" s="36"/>
      <c r="W23" s="36"/>
      <c r="X23" s="36"/>
      <c r="Y23" s="36"/>
      <c r="Z23" s="36"/>
      <c r="AA23" s="36"/>
      <c r="AB23" s="36"/>
    </row>
    <row customHeight="1" ht="30.0" r="24">
      <c r="A24" s="43"/>
      <c r="B24" s="71"/>
      <c r="E24" s="38"/>
      <c r="F24" s="103" t="s">
        <v>243</v>
      </c>
      <c r="G24" s="33"/>
      <c r="H24" s="85"/>
      <c r="I24" s="71"/>
      <c r="J24" s="65"/>
      <c r="K24" s="43"/>
      <c r="L24" s="71"/>
      <c r="O24" s="65"/>
      <c r="P24" s="71"/>
      <c r="T24" s="65"/>
      <c r="U24" s="36"/>
      <c r="V24" s="36"/>
      <c r="W24" s="36"/>
      <c r="X24" s="36"/>
      <c r="Y24" s="36"/>
      <c r="Z24" s="36"/>
      <c r="AA24" s="36"/>
      <c r="AB24" s="36"/>
    </row>
    <row customHeight="1" ht="15.75" r="25">
      <c r="A25" s="43"/>
      <c r="B25" s="71"/>
      <c r="E25" s="38"/>
      <c r="F25" s="37"/>
      <c r="H25" s="65"/>
      <c r="I25" s="71"/>
      <c r="J25" s="65"/>
      <c r="K25" s="43"/>
      <c r="L25" s="71"/>
      <c r="O25" s="65"/>
      <c r="P25" s="71"/>
      <c r="T25" s="65"/>
      <c r="U25" s="36"/>
      <c r="V25" s="36"/>
      <c r="W25" s="36"/>
      <c r="X25" s="36"/>
      <c r="Y25" s="36"/>
      <c r="Z25" s="36"/>
      <c r="AA25" s="36"/>
      <c r="AB25" s="36"/>
    </row>
    <row customHeight="1" ht="15.75" r="26">
      <c r="A26" s="43"/>
      <c r="B26" s="71"/>
      <c r="E26" s="38"/>
      <c r="F26" s="37"/>
      <c r="H26" s="65"/>
      <c r="I26" s="71"/>
      <c r="J26" s="65"/>
      <c r="K26" s="43"/>
      <c r="L26" s="71"/>
      <c r="O26" s="65"/>
      <c r="P26" s="71"/>
      <c r="T26" s="65"/>
      <c r="U26" s="36"/>
      <c r="V26" s="36"/>
      <c r="W26" s="36"/>
      <c r="X26" s="36"/>
      <c r="Y26" s="36"/>
      <c r="Z26" s="36"/>
      <c r="AA26" s="36"/>
      <c r="AB26" s="36"/>
    </row>
    <row customHeight="1" ht="15.75" r="27">
      <c r="A27" s="43"/>
      <c r="B27" s="71"/>
      <c r="E27" s="38"/>
      <c r="F27" s="37"/>
      <c r="H27" s="65"/>
      <c r="I27" s="71"/>
      <c r="J27" s="65"/>
      <c r="K27" s="43"/>
      <c r="L27" s="87"/>
      <c r="M27" s="74"/>
      <c r="N27" s="74"/>
      <c r="O27" s="75"/>
      <c r="P27" s="87"/>
      <c r="Q27" s="74"/>
      <c r="R27" s="74"/>
      <c r="S27" s="74"/>
      <c r="T27" s="75"/>
      <c r="U27" s="36"/>
      <c r="V27" s="36"/>
      <c r="W27" s="36"/>
      <c r="X27" s="36"/>
      <c r="Y27" s="36"/>
      <c r="Z27" s="36"/>
      <c r="AA27" s="36"/>
      <c r="AB27" s="36"/>
    </row>
    <row customHeight="1" ht="15.75" r="28">
      <c r="A28" s="43"/>
      <c r="B28" s="71"/>
      <c r="E28" s="38"/>
      <c r="F28" s="37"/>
      <c r="H28" s="65"/>
      <c r="I28" s="71"/>
      <c r="J28" s="65"/>
      <c r="K28" s="43"/>
      <c r="L28" s="90" t="s">
        <v>74</v>
      </c>
      <c r="M28" s="91"/>
      <c r="N28" s="91"/>
      <c r="O28" s="92"/>
      <c r="P28" s="90" t="s">
        <v>75</v>
      </c>
      <c r="Q28" s="91"/>
      <c r="R28" s="91"/>
      <c r="S28" s="91"/>
      <c r="T28" s="92"/>
      <c r="U28" s="36"/>
      <c r="V28" s="36"/>
      <c r="W28" s="36"/>
      <c r="X28" s="36"/>
      <c r="Y28" s="36"/>
      <c r="Z28" s="36"/>
      <c r="AA28" s="36"/>
      <c r="AB28" s="36"/>
    </row>
    <row customHeight="1" ht="15.75" r="29">
      <c r="A29" s="43"/>
      <c r="B29" s="71"/>
      <c r="E29" s="38"/>
      <c r="F29" s="37"/>
      <c r="H29" s="65"/>
      <c r="I29" s="87"/>
      <c r="J29" s="75"/>
      <c r="K29" s="43"/>
      <c r="L29" s="63"/>
      <c r="M29" s="104" t="s">
        <v>244</v>
      </c>
      <c r="N29" s="33"/>
      <c r="O29" s="85"/>
      <c r="P29" s="164" t="str">
        <f>=HYPERLINK("https://naiades.eaufrance.fr/acces-donnees%23/hydrobiologie", "Naïades")</f>
      </c>
      <c r="Q29" s="8"/>
      <c r="R29" s="18"/>
      <c r="S29" s="140" t="inlineStr">
        <is>
          <t/>
        </is>
      </c>
      <c r="T29" s="65"/>
      <c r="U29" s="36"/>
      <c r="V29" s="36"/>
      <c r="W29" s="36"/>
      <c r="X29" s="36"/>
      <c r="Y29" s="36"/>
      <c r="Z29" s="36"/>
      <c r="AA29" s="36"/>
      <c r="AB29" s="36"/>
    </row>
    <row customHeight="1" ht="15.0" r="30">
      <c r="A30" s="43"/>
      <c r="B30" s="71"/>
      <c r="E30" s="38"/>
      <c r="F30" s="37"/>
      <c r="H30" s="65"/>
      <c r="I30" s="107" t="s">
        <v>78</v>
      </c>
      <c r="J30" s="97"/>
      <c r="K30" s="43"/>
      <c r="L30" s="63"/>
      <c r="M30" s="37"/>
      <c r="O30" s="65"/>
      <c r="P30" s="164" t="str">
        <f>=HYPERLINK("https://hubeau.eaufrance.fr/page/api-poisson", "Hub'Eau - API Poisson")</f>
      </c>
      <c r="Q30" s="8"/>
      <c r="R30" s="18"/>
      <c r="S30" s="140" t="inlineStr">
        <is>
          <t/>
        </is>
      </c>
      <c r="T30" s="65"/>
      <c r="U30" s="36"/>
      <c r="V30" s="36"/>
      <c r="W30" s="36"/>
      <c r="X30" s="36"/>
      <c r="Y30" s="36"/>
      <c r="Z30" s="36"/>
      <c r="AA30" s="36"/>
      <c r="AB30" s="36"/>
    </row>
    <row customHeight="1" ht="15.75" r="31">
      <c r="A31" s="43"/>
      <c r="B31" s="71"/>
      <c r="E31" s="38"/>
      <c r="F31" s="37"/>
      <c r="H31" s="65"/>
      <c r="I31" s="84" t="s">
        <v>249</v>
      </c>
      <c r="J31" s="85"/>
      <c r="K31" s="43"/>
      <c r="L31" s="63"/>
      <c r="M31" s="37"/>
      <c r="O31" s="65"/>
      <c r="P31" s="105"/>
      <c r="Q31" s="8"/>
      <c r="R31" s="18"/>
      <c r="S31" s="106"/>
      <c r="T31" s="100"/>
      <c r="U31" s="36"/>
      <c r="V31" s="36"/>
      <c r="W31" s="36"/>
      <c r="X31" s="36"/>
      <c r="Y31" s="36"/>
      <c r="Z31" s="36"/>
      <c r="AA31" s="36"/>
      <c r="AB31" s="36"/>
    </row>
    <row customHeight="1" ht="15.75" r="32">
      <c r="A32" s="43"/>
      <c r="B32" s="71"/>
      <c r="E32" s="38"/>
      <c r="F32" s="37"/>
      <c r="H32" s="65"/>
      <c r="I32" s="71"/>
      <c r="J32" s="65"/>
      <c r="K32" s="43"/>
      <c r="L32" s="63"/>
      <c r="M32" s="37"/>
      <c r="O32" s="65"/>
      <c r="P32" s="105"/>
      <c r="Q32" s="8"/>
      <c r="R32" s="18"/>
      <c r="S32" s="106"/>
      <c r="T32" s="100"/>
      <c r="U32" s="36"/>
      <c r="V32" s="36"/>
      <c r="W32" s="36"/>
      <c r="X32" s="36"/>
      <c r="Y32" s="36"/>
      <c r="Z32" s="36"/>
      <c r="AA32" s="36"/>
      <c r="AB32" s="36"/>
    </row>
    <row customHeight="1" ht="15.75" r="33">
      <c r="A33" s="43"/>
      <c r="B33" s="71"/>
      <c r="E33" s="38"/>
      <c r="F33" s="37"/>
      <c r="H33" s="65"/>
      <c r="I33" s="71"/>
      <c r="J33" s="65"/>
      <c r="K33" s="43"/>
      <c r="L33" s="63"/>
      <c r="M33" s="37"/>
      <c r="O33" s="65"/>
      <c r="P33" s="105"/>
      <c r="Q33" s="8"/>
      <c r="R33" s="18"/>
      <c r="S33" s="106"/>
      <c r="T33" s="100"/>
      <c r="U33" s="36"/>
      <c r="V33" s="36"/>
      <c r="W33" s="36"/>
      <c r="X33" s="36"/>
      <c r="Y33" s="36"/>
      <c r="Z33" s="36"/>
      <c r="AA33" s="36"/>
      <c r="AB33" s="36"/>
    </row>
    <row customHeight="1" ht="15.75" r="34">
      <c r="A34" s="43"/>
      <c r="B34" s="71"/>
      <c r="E34" s="38"/>
      <c r="F34" s="37"/>
      <c r="H34" s="65"/>
      <c r="I34" s="71"/>
      <c r="J34" s="65"/>
      <c r="K34" s="43"/>
      <c r="L34" s="63"/>
      <c r="M34" s="37"/>
      <c r="O34" s="65"/>
      <c r="P34" s="105"/>
      <c r="Q34" s="8"/>
      <c r="R34" s="18"/>
      <c r="S34" s="106"/>
      <c r="T34" s="100"/>
      <c r="U34" s="36"/>
      <c r="V34" s="36"/>
      <c r="W34" s="36"/>
      <c r="X34" s="36"/>
      <c r="Y34" s="36"/>
      <c r="Z34" s="36"/>
      <c r="AA34" s="36"/>
      <c r="AB34" s="36"/>
    </row>
    <row customHeight="1" ht="15.75" r="35">
      <c r="A35" s="43"/>
      <c r="B35" s="87"/>
      <c r="C35" s="74"/>
      <c r="D35" s="74"/>
      <c r="E35" s="88"/>
      <c r="F35" s="73"/>
      <c r="G35" s="74"/>
      <c r="H35" s="75"/>
      <c r="I35" s="71"/>
      <c r="J35" s="65"/>
      <c r="K35" s="43"/>
      <c r="L35" s="63"/>
      <c r="M35" s="37"/>
      <c r="O35" s="65"/>
      <c r="P35" s="105"/>
      <c r="Q35" s="8"/>
      <c r="R35" s="18"/>
      <c r="S35" s="106"/>
      <c r="T35" s="100"/>
      <c r="U35" s="36"/>
      <c r="V35" s="36"/>
      <c r="W35" s="36"/>
      <c r="X35" s="36"/>
      <c r="Y35" s="36"/>
      <c r="Z35" s="36"/>
      <c r="AA35" s="36"/>
      <c r="AB35" s="36"/>
    </row>
    <row customHeight="1" ht="15.75" r="36">
      <c r="A36" s="43"/>
      <c r="B36" s="93" t="s">
        <v>79</v>
      </c>
      <c r="C36" s="94"/>
      <c r="D36" s="94"/>
      <c r="E36" s="95"/>
      <c r="F36" s="108"/>
      <c r="G36" s="108"/>
      <c r="H36" s="108"/>
      <c r="I36" s="71"/>
      <c r="J36" s="65"/>
      <c r="K36" s="43"/>
      <c r="L36" s="63"/>
      <c r="M36" s="37"/>
      <c r="O36" s="65"/>
      <c r="P36" s="105"/>
      <c r="Q36" s="8"/>
      <c r="R36" s="18"/>
      <c r="S36" s="106"/>
      <c r="T36" s="100"/>
      <c r="U36" s="36"/>
      <c r="V36" s="36"/>
      <c r="W36" s="36"/>
      <c r="X36" s="36"/>
      <c r="Y36" s="36"/>
      <c r="Z36" s="36"/>
      <c r="AA36" s="36"/>
      <c r="AB36" s="36"/>
    </row>
    <row customHeight="1" ht="15.75" r="37">
      <c r="A37" s="43"/>
      <c r="B37" s="83"/>
      <c r="C37" s="109" t="s">
        <v>80</v>
      </c>
      <c r="D37" s="109" t="s">
        <v>81</v>
      </c>
      <c r="E37" s="109" t="s">
        <v>82</v>
      </c>
      <c r="F37" s="109" t="s">
        <v>83</v>
      </c>
      <c r="G37" s="109" t="s">
        <v>82</v>
      </c>
      <c r="H37" s="109" t="s">
        <v>80</v>
      </c>
      <c r="I37" s="71"/>
      <c r="J37" s="65"/>
      <c r="K37" s="43"/>
      <c r="L37" s="63"/>
      <c r="M37" s="37"/>
      <c r="O37" s="65"/>
      <c r="P37" s="105"/>
      <c r="Q37" s="8"/>
      <c r="R37" s="18"/>
      <c r="S37" s="106"/>
      <c r="T37" s="100"/>
      <c r="U37" s="36"/>
      <c r="V37" s="36"/>
      <c r="W37" s="36"/>
      <c r="X37" s="36"/>
      <c r="Y37" s="36"/>
      <c r="Z37" s="36"/>
      <c r="AA37" s="36"/>
      <c r="AB37" s="36"/>
    </row>
    <row customHeight="1" ht="12.75" r="38">
      <c r="A38" s="43"/>
      <c r="B38" s="110" t="s">
        <v>250</v>
      </c>
      <c r="C38" s="111"/>
      <c r="D38" s="111"/>
      <c r="E38" s="111"/>
      <c r="F38" s="111"/>
      <c r="G38" s="111"/>
      <c r="H38" s="111"/>
      <c r="I38" s="71"/>
      <c r="J38" s="65"/>
      <c r="K38" s="43"/>
      <c r="L38" s="63"/>
      <c r="M38" s="37"/>
      <c r="O38" s="65"/>
      <c r="P38" s="105"/>
      <c r="Q38" s="8"/>
      <c r="R38" s="18"/>
      <c r="S38" s="106"/>
      <c r="T38" s="100"/>
      <c r="U38" s="36"/>
      <c r="V38" s="36"/>
      <c r="W38" s="36"/>
      <c r="X38" s="36"/>
      <c r="Y38" s="36"/>
      <c r="Z38" s="36"/>
      <c r="AA38" s="36"/>
      <c r="AB38" s="36"/>
    </row>
    <row customHeight="1" ht="12.75" r="39">
      <c r="A39" s="43"/>
      <c r="B39" s="110"/>
      <c r="C39" s="112"/>
      <c r="D39" s="112"/>
      <c r="E39" s="112"/>
      <c r="F39" s="112"/>
      <c r="G39" s="112"/>
      <c r="H39" s="112"/>
      <c r="I39" s="71"/>
      <c r="J39" s="65"/>
      <c r="K39" s="43"/>
      <c r="L39" s="63"/>
      <c r="M39" s="37"/>
      <c r="O39" s="65"/>
      <c r="P39" s="105"/>
      <c r="Q39" s="8"/>
      <c r="R39" s="18"/>
      <c r="S39" s="106"/>
      <c r="T39" s="100"/>
      <c r="U39" s="36"/>
      <c r="V39" s="36"/>
      <c r="W39" s="36"/>
      <c r="X39" s="36"/>
      <c r="Y39" s="36"/>
      <c r="Z39" s="36"/>
      <c r="AA39" s="36"/>
      <c r="AB39" s="36"/>
    </row>
    <row customHeight="1" ht="12.75" r="40">
      <c r="A40" s="43"/>
      <c r="B40" s="110"/>
      <c r="C40" s="112"/>
      <c r="D40" s="112"/>
      <c r="E40" s="112"/>
      <c r="F40" s="112"/>
      <c r="G40" s="112"/>
      <c r="H40" s="112"/>
      <c r="I40" s="71"/>
      <c r="J40" s="65"/>
      <c r="K40" s="43"/>
      <c r="L40" s="63"/>
      <c r="M40" s="37"/>
      <c r="O40" s="65"/>
      <c r="P40" s="105"/>
      <c r="Q40" s="8"/>
      <c r="R40" s="18"/>
      <c r="S40" s="106"/>
      <c r="T40" s="100"/>
      <c r="U40" s="36"/>
      <c r="V40" s="36"/>
      <c r="W40" s="36"/>
      <c r="X40" s="36"/>
      <c r="Y40" s="36"/>
      <c r="Z40" s="36"/>
      <c r="AA40" s="36"/>
      <c r="AB40" s="36"/>
    </row>
    <row customHeight="1" ht="15.75" r="41">
      <c r="A41" s="43"/>
      <c r="B41" s="83"/>
      <c r="C41" s="109" t="s">
        <v>80</v>
      </c>
      <c r="D41" s="109" t="s">
        <v>83</v>
      </c>
      <c r="E41" s="109" t="s">
        <v>88</v>
      </c>
      <c r="F41" s="109" t="s">
        <v>89</v>
      </c>
      <c r="G41" s="109" t="s">
        <v>90</v>
      </c>
      <c r="H41" s="109" t="s">
        <v>91</v>
      </c>
      <c r="I41" s="71"/>
      <c r="J41" s="65"/>
      <c r="K41" s="43"/>
      <c r="L41" s="63"/>
      <c r="M41" s="37"/>
      <c r="O41" s="65"/>
      <c r="P41" s="105"/>
      <c r="Q41" s="8"/>
      <c r="R41" s="18"/>
      <c r="S41" s="106"/>
      <c r="T41" s="100"/>
      <c r="U41" s="36"/>
      <c r="V41" s="36"/>
      <c r="W41" s="36"/>
      <c r="X41" s="36"/>
      <c r="Y41" s="36"/>
      <c r="Z41" s="36"/>
      <c r="AA41" s="36"/>
      <c r="AB41" s="36"/>
    </row>
    <row customHeight="1" ht="12.75" r="42">
      <c r="A42" s="43"/>
      <c r="B42" s="110" t="s">
        <v>250</v>
      </c>
      <c r="C42" s="111"/>
      <c r="D42" s="111" t="s">
        <v>85</v>
      </c>
      <c r="E42" s="111" t="s">
        <v>85</v>
      </c>
      <c r="F42" s="111" t="s">
        <v>85</v>
      </c>
      <c r="G42" s="111"/>
      <c r="H42" s="111"/>
      <c r="I42" s="71"/>
      <c r="J42" s="65"/>
      <c r="K42" s="43"/>
      <c r="L42" s="63"/>
      <c r="M42" s="39"/>
      <c r="N42" s="40"/>
      <c r="O42" s="113"/>
      <c r="P42" s="114"/>
      <c r="Q42" s="115"/>
      <c r="R42" s="116"/>
      <c r="S42" s="117"/>
      <c r="T42" s="118"/>
      <c r="U42" s="36"/>
      <c r="V42" s="36"/>
      <c r="W42" s="36"/>
      <c r="X42" s="36"/>
      <c r="Y42" s="36"/>
      <c r="Z42" s="36"/>
      <c r="AA42" s="36"/>
      <c r="AB42" s="36"/>
    </row>
    <row customHeight="1" ht="12.75" r="43">
      <c r="A43" s="43"/>
      <c r="B43" s="110"/>
      <c r="C43" s="111"/>
      <c r="D43" s="111"/>
      <c r="E43" s="111"/>
      <c r="F43" s="111"/>
      <c r="G43" s="111"/>
      <c r="H43" s="111"/>
      <c r="I43" s="71"/>
      <c r="J43" s="65"/>
      <c r="K43" s="43"/>
      <c r="L43" s="90" t="s">
        <v>92</v>
      </c>
      <c r="M43" s="91"/>
      <c r="N43" s="91"/>
      <c r="O43" s="91"/>
      <c r="P43" s="43"/>
      <c r="Q43" s="43"/>
      <c r="R43" s="43"/>
      <c r="S43" s="43"/>
      <c r="T43" s="66"/>
      <c r="U43" s="36"/>
      <c r="V43" s="36"/>
      <c r="W43" s="36"/>
      <c r="X43" s="36"/>
      <c r="Y43" s="36"/>
      <c r="Z43" s="36"/>
      <c r="AA43" s="36"/>
      <c r="AB43" s="36"/>
    </row>
    <row customHeight="1" ht="12.75" r="44">
      <c r="A44" s="43"/>
      <c r="B44" s="110"/>
      <c r="C44" s="112"/>
      <c r="D44" s="112"/>
      <c r="E44" s="112"/>
      <c r="F44" s="112"/>
      <c r="G44" s="112"/>
      <c r="H44" s="112"/>
      <c r="I44" s="71"/>
      <c r="J44" s="65"/>
      <c r="K44" s="43"/>
      <c r="L44" s="77" t="s">
        <v>251</v>
      </c>
      <c r="M44" s="33"/>
      <c r="N44" s="33"/>
      <c r="O44" s="33"/>
      <c r="P44" s="33"/>
      <c r="Q44" s="33"/>
      <c r="R44" s="33"/>
      <c r="S44" s="33"/>
      <c r="T44" s="85"/>
      <c r="U44" s="36"/>
      <c r="V44" s="36"/>
      <c r="W44" s="36"/>
      <c r="X44" s="36"/>
      <c r="Y44" s="36"/>
      <c r="Z44" s="36"/>
      <c r="AA44" s="36"/>
      <c r="AB44" s="36"/>
    </row>
    <row customHeight="1" ht="15.75" r="45">
      <c r="A45" s="43"/>
      <c r="B45" s="119" t="s">
        <v>252</v>
      </c>
      <c r="C45" s="33"/>
      <c r="D45" s="33"/>
      <c r="E45" s="33"/>
      <c r="F45" s="33"/>
      <c r="G45" s="33"/>
      <c r="H45" s="85"/>
      <c r="I45" s="71"/>
      <c r="J45" s="65"/>
      <c r="K45" s="43"/>
      <c r="L45" s="71"/>
      <c r="T45" s="65"/>
      <c r="U45" s="36"/>
      <c r="V45" s="36"/>
      <c r="W45" s="36"/>
      <c r="X45" s="36"/>
      <c r="Y45" s="36"/>
      <c r="Z45" s="36"/>
      <c r="AA45" s="36"/>
      <c r="AB45" s="36"/>
    </row>
    <row customHeight="1" ht="15.75" r="46">
      <c r="A46" s="43"/>
      <c r="B46" s="87"/>
      <c r="C46" s="74"/>
      <c r="D46" s="74"/>
      <c r="E46" s="74"/>
      <c r="F46" s="74"/>
      <c r="G46" s="74"/>
      <c r="H46" s="75"/>
      <c r="I46" s="87"/>
      <c r="J46" s="75"/>
      <c r="K46" s="43"/>
      <c r="L46" s="120"/>
      <c r="M46" s="40"/>
      <c r="N46" s="40"/>
      <c r="O46" s="40"/>
      <c r="P46" s="40"/>
      <c r="Q46" s="40"/>
      <c r="R46" s="40"/>
      <c r="S46" s="40"/>
      <c r="T46" s="113"/>
      <c r="U46" s="36"/>
      <c r="V46" s="36"/>
      <c r="W46" s="36"/>
      <c r="X46" s="36"/>
      <c r="Y46" s="36"/>
      <c r="Z46" s="36"/>
      <c r="AA46" s="36"/>
      <c r="AB46" s="36"/>
    </row>
    <row customHeight="1" ht="15.75" r="47">
      <c r="A47" s="121" t="s">
        <v>93</v>
      </c>
      <c r="B47" s="31"/>
      <c r="C47" s="162" t="str">
        <f>=HYPERLINK("https://professionnels.ofb.fr/fr/node/1552", "La pêche scientifique à l’électricité (milieux aquatiques continentaux)")</f>
      </c>
      <c r="D47" s="142"/>
      <c r="E47" s="142"/>
      <c r="F47" s="143"/>
      <c r="G47" s="144" t="inlineStr">
        <is>
          <t/>
        </is>
      </c>
      <c r="H47" s="94"/>
      <c r="I47" s="94"/>
      <c r="J47" s="95"/>
      <c r="K47" s="123" t="s">
        <v>93</v>
      </c>
      <c r="L47" s="18"/>
      <c r="M47" s="163" t="str">
        <f>=HYPERLINK("https://professionnels.ofb.fr/fr/doc-guides-protocoles/guide-pratique-mise-en-oeuvre-operations-peche-lelectricite-dans-cadre", "Guide pratique de mise en oeuvre des opérations de pêche à l'électricité")</f>
      </c>
      <c r="N47" s="8"/>
      <c r="O47" s="18"/>
      <c r="P47" s="138" t="inlineStr">
        <is>
          <t/>
        </is>
      </c>
      <c r="Q47" s="8"/>
      <c r="R47" s="8"/>
      <c r="S47" s="8"/>
      <c r="T47" s="18"/>
      <c r="U47" s="36"/>
      <c r="V47" s="36"/>
      <c r="W47" s="36"/>
      <c r="X47" s="36"/>
      <c r="Y47" s="36"/>
      <c r="Z47" s="36"/>
      <c r="AA47" s="36"/>
      <c r="AB47" s="36"/>
    </row>
    <row customHeight="1" ht="15.75" r="48">
      <c r="A48" s="31"/>
      <c r="B48" s="31"/>
      <c r="C48" s="163" t="str">
        <f>=HYPERLINK("https://professionnels.ofb.fr/fr/doc-dataviz/dataviz-regard-3-decennies-suivi-poissons-en-france-metropolitaine", "Dataviz natinale")</f>
      </c>
      <c r="D48" s="8"/>
      <c r="E48" s="8"/>
      <c r="F48" s="18"/>
      <c r="G48" s="138" t="inlineStr">
        <is>
          <t/>
        </is>
      </c>
      <c r="H48" s="8"/>
      <c r="I48" s="8"/>
      <c r="J48" s="18"/>
      <c r="K48" s="31"/>
      <c r="L48" s="31"/>
      <c r="M48" s="163" t="str">
        <f>=HYPERLINK("https://professionnels.ofb.fr/fr/doc-guides-protocoles/peche-scientifique-lelectricite-dans-milieux-aquatiques-continentaux", "La pêche scientifique à l’électricité dans les milieux aquatiques continentaux")</f>
      </c>
      <c r="N48" s="8"/>
      <c r="O48" s="18"/>
      <c r="P48" s="138" t="inlineStr">
        <is>
          <t/>
        </is>
      </c>
      <c r="Q48" s="8"/>
      <c r="R48" s="8"/>
      <c r="S48" s="8"/>
      <c r="T48" s="18"/>
      <c r="U48" s="36"/>
      <c r="V48" s="36"/>
      <c r="W48" s="36"/>
      <c r="X48" s="36"/>
      <c r="Y48" s="36"/>
      <c r="Z48" s="36"/>
      <c r="AA48" s="36"/>
      <c r="AB48" s="36"/>
    </row>
    <row customHeight="1" ht="15.75" r="49">
      <c r="A49" s="146">
        <v>45765.0</v>
      </c>
      <c r="B49" s="18"/>
      <c r="C49" s="163" t="str">
        <f>=HYPERLINK("https://www.documentation.eauetbiodiversite.fr/notice/l-indice-poissons-riviere-ipr-notice-de-presentation-et-d-utilisation0", "L'indice poissons rivière (IPR). Notice de présentation et d'utilisation")</f>
      </c>
      <c r="D49" s="8"/>
      <c r="E49" s="8"/>
      <c r="F49" s="18"/>
      <c r="G49" s="138" t="inlineStr">
        <is>
          <t/>
        </is>
      </c>
      <c r="H49" s="8"/>
      <c r="I49" s="8"/>
      <c r="J49" s="18"/>
      <c r="K49" s="31"/>
      <c r="L49" s="31"/>
      <c r="M49" s="163" t="str">
        <f>=HYPERLINK("https://ofbidf.shinyapps.io/HydrobioIdF/", "Suivis hydrobiologiques en Île-de-France")</f>
      </c>
      <c r="N49" s="8"/>
      <c r="O49" s="18"/>
      <c r="P49" s="138" t="inlineStr">
        <is>
          <t/>
        </is>
      </c>
      <c r="Q49" s="8"/>
      <c r="R49" s="8"/>
      <c r="S49" s="8"/>
      <c r="T49" s="18"/>
      <c r="U49" s="36"/>
      <c r="V49" s="36"/>
      <c r="W49" s="36"/>
      <c r="X49" s="36"/>
      <c r="Y49" s="36"/>
      <c r="Z49" s="36"/>
      <c r="AA49" s="36"/>
      <c r="AB49" s="36"/>
    </row>
    <row customHeight="1" ht="15.75" r="50">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row>
    <row customHeight="1" ht="15.75" r="5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row>
    <row customHeight="1" ht="15.75" r="52">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row>
    <row customHeight="1" ht="15.75" r="5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row>
    <row customHeight="1" ht="15.75" r="54">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row>
    <row customHeight="1" ht="15.75" r="5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row>
    <row customHeight="1" ht="15.75" r="56">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row>
    <row customHeight="1" ht="15.75" r="57">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row>
    <row customHeight="1" ht="15.75" r="58">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row>
    <row customHeight="1" ht="15.75" r="59">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row>
    <row customHeight="1" ht="15.75" r="60">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row>
    <row customHeight="1" ht="15.75" r="6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row>
    <row customHeight="1" ht="15.75" r="62">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row>
    <row customHeight="1" ht="15.75" r="6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row>
    <row customHeight="1" ht="15.75" r="64">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row>
    <row customHeight="1" ht="15.75" r="6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row>
    <row customHeight="1" ht="15.75" r="66">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row>
    <row customHeight="1" ht="15.75" r="67">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customHeight="1" ht="15.75" r="68">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row>
    <row customHeight="1" ht="15.75" r="69">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row>
    <row customHeight="1" ht="15.75" r="70">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row>
    <row customHeight="1" ht="15.75" r="7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row>
    <row customHeight="1" ht="15.75" r="72">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row>
    <row customHeight="1" ht="15.75" r="7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row>
    <row customHeight="1" ht="15.75" r="74">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row>
    <row customHeight="1" ht="15.75" r="7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row>
    <row customHeight="1" ht="15.75" r="76">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row>
    <row customHeight="1" ht="15.75" r="77">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row>
    <row customHeight="1" ht="15.75" r="78">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row>
    <row customHeight="1" ht="15.75" r="79">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row>
    <row customHeight="1" ht="15.75" r="80">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row>
    <row customHeight="1" ht="15.75" r="8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row>
    <row customHeight="1" ht="15.75" r="8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row>
    <row customHeight="1" ht="15.75" r="8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row>
    <row customHeight="1" ht="15.75" r="84">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row>
    <row customHeight="1" ht="15.75" r="8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row>
    <row customHeight="1" ht="15.75" r="86">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row>
    <row customHeight="1" ht="15.75" r="87">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row>
    <row customHeight="1" ht="15.75" r="88">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row>
    <row customHeight="1" ht="15.75" r="89">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row>
    <row customHeight="1" ht="15.75" r="90">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row>
    <row customHeight="1" ht="15.75" r="9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row>
    <row customHeight="1" ht="15.75" r="92">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row>
    <row customHeight="1" ht="15.75" r="9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row>
    <row customHeight="1" ht="15.75" r="94">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row>
    <row customHeight="1" ht="15.75" r="9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row>
    <row customHeight="1" ht="15.75" r="96">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row>
    <row customHeight="1" ht="15.75" r="97">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row>
    <row customHeight="1" ht="15.75" r="98">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row>
    <row customHeight="1" ht="15.75" r="99">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row>
    <row customHeight="1" ht="15.75" r="100">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row>
    <row customHeight="1" ht="15.75" r="10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row>
    <row customHeight="1" ht="15.75" r="102">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row>
    <row customHeight="1" ht="15.75" r="1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row>
    <row customHeight="1" ht="15.75" r="104">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row>
    <row customHeight="1" ht="15.75" r="10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row>
    <row customHeight="1" ht="15.75" r="106">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row>
    <row customHeight="1" ht="15.75" r="107">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row>
    <row customHeight="1" ht="15.75" r="108">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row>
    <row customHeight="1" ht="15.75" r="109">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row>
    <row customHeight="1" ht="15.75" r="110">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row>
    <row customHeight="1" ht="15.75" r="11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row>
    <row customHeight="1" ht="15.75" r="112">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row>
    <row customHeight="1" ht="15.75" r="11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row>
    <row customHeight="1" ht="15.75" r="114">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row>
    <row customHeight="1" ht="15.75" r="11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row>
    <row customHeight="1" ht="15.75" r="116">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row>
    <row customHeight="1" ht="15.75" r="117">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row>
    <row customHeight="1" ht="15.75" r="118">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row>
    <row customHeight="1" ht="15.75" r="119">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row>
    <row customHeight="1" ht="15.75" r="120">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row>
    <row customHeight="1" ht="15.75" r="12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row>
    <row customHeight="1" ht="15.75" r="122">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row>
    <row customHeight="1" ht="15.75" r="12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row>
    <row customHeight="1" ht="15.75" r="124">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row>
    <row customHeight="1" ht="15.75" r="1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row>
    <row customHeight="1" ht="15.75" r="126">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row>
    <row customHeight="1" ht="15.75" r="127">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row>
    <row customHeight="1" ht="15.75" r="128">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row>
    <row customHeight="1" ht="15.75" r="129">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row>
    <row customHeight="1" ht="15.75" r="130">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row>
    <row customHeight="1" ht="15.75" r="13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row>
    <row customHeight="1" ht="15.75" r="13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row>
    <row customHeight="1" ht="15.75" r="13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row>
    <row customHeight="1" ht="15.75" r="134">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row>
    <row customHeight="1" ht="15.75" r="13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row>
    <row customHeight="1" ht="15.75" r="136">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row>
    <row customHeight="1" ht="15.75" r="137">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row>
    <row customHeight="1" ht="15.75" r="138">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row>
    <row customHeight="1" ht="15.75" r="139">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row>
    <row customHeight="1" ht="15.75" r="140">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row>
    <row customHeight="1" ht="15.75" r="14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row>
    <row customHeight="1" ht="15.75" r="142">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row>
    <row customHeight="1" ht="15.75" r="14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row>
    <row customHeight="1" ht="15.75" r="144">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row>
    <row customHeight="1" ht="15.75" r="14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row>
    <row customHeight="1" ht="15.75" r="146">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row>
    <row customHeight="1" ht="15.75" r="147">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row>
    <row customHeight="1" ht="15.75" r="148">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row>
    <row customHeight="1" ht="15.75" r="149">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row>
    <row customHeight="1" ht="15.75" r="150">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row>
    <row customHeight="1" ht="15.75" r="15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row>
    <row customHeight="1" ht="15.75" r="152">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row>
    <row customHeight="1" ht="15.75" r="15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row>
    <row customHeight="1" ht="15.75" r="154">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row>
    <row customHeight="1" ht="15.75" r="15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row>
    <row customHeight="1" ht="15.75" r="156">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row>
    <row customHeight="1" ht="15.75" r="157">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row>
    <row customHeight="1" ht="15.75" r="158">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row>
    <row customHeight="1" ht="15.75" r="159">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row>
    <row customHeight="1" ht="15.75" r="160">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row>
    <row customHeight="1" ht="15.75" r="16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row>
    <row customHeight="1" ht="15.75" r="162">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row>
    <row customHeight="1" ht="15.75" r="16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row>
    <row customHeight="1" ht="15.75" r="164">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row>
    <row customHeight="1" ht="15.75" r="16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row>
    <row customHeight="1" ht="15.75" r="166">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row>
    <row customHeight="1" ht="15.75" r="167">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row>
    <row customHeight="1" ht="15.75" r="168">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row>
    <row customHeight="1" ht="15.75" r="169">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row>
    <row customHeight="1" ht="15.75" r="170">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row>
    <row customHeight="1" ht="15.75" r="17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row>
    <row customHeight="1" ht="15.75" r="172">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row>
    <row customHeight="1" ht="15.75" r="17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row>
    <row customHeight="1" ht="15.75" r="174">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row>
    <row customHeight="1" ht="15.75" r="17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row>
    <row customHeight="1" ht="15.75" r="176">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row>
    <row customHeight="1" ht="15.75" r="177">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row>
    <row customHeight="1" ht="15.75" r="178">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row>
    <row customHeight="1" ht="15.75" r="179">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row>
    <row customHeight="1" ht="15.75" r="180">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row>
    <row customHeight="1" ht="15.75" r="18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row>
    <row customHeight="1" ht="15.75" r="182">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row>
    <row customHeight="1" ht="15.75" r="18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row>
    <row customHeight="1" ht="15.75" r="184">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row>
    <row customHeight="1" ht="15.75" r="18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row>
    <row customHeight="1" ht="15.75" r="186">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row>
    <row customHeight="1" ht="15.75" r="187">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row>
    <row customHeight="1" ht="15.75" r="188">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row>
    <row customHeight="1" ht="15.75" r="189">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row>
    <row customHeight="1" ht="15.75" r="190">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row>
    <row customHeight="1" ht="15.75" r="19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row>
    <row customHeight="1" ht="15.75" r="192">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row>
    <row customHeight="1" ht="15.75" r="19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row>
    <row customHeight="1" ht="15.75" r="194">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row>
    <row customHeight="1" ht="15.75" r="19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row>
    <row customHeight="1" ht="15.75" r="196">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row>
    <row customHeight="1" ht="15.75" r="197">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row>
    <row customHeight="1" ht="15.75" r="198">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row>
    <row customHeight="1" ht="15.75" r="199">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row>
    <row customHeight="1" ht="15.75" r="200">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row>
    <row customHeight="1" ht="15.75" r="20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row>
    <row customHeight="1" ht="15.75" r="202">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row>
    <row customHeight="1" ht="15.75" r="2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row>
    <row customHeight="1" ht="15.75" r="204">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row>
    <row customHeight="1" ht="15.75" r="205">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row>
    <row customHeight="1" ht="15.75" r="206">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row>
    <row customHeight="1" ht="15.75" r="207">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row>
    <row customHeight="1" ht="15.75" r="208">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row>
    <row customHeight="1" ht="15.75" r="209">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row>
    <row customHeight="1" ht="15.75" r="210">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row>
    <row customHeight="1" ht="15.75" r="21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row>
    <row customHeight="1" ht="15.75" r="212">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row>
    <row customHeight="1" ht="15.75" r="21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row>
    <row customHeight="1" ht="15.75" r="214">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row>
    <row customHeight="1" ht="15.75" r="215">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row>
    <row customHeight="1" ht="15.75" r="216">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row>
    <row customHeight="1" ht="15.75" r="217">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row>
    <row customHeight="1" ht="15.75" r="218">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row>
    <row customHeight="1" ht="15.75" r="219">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row>
    <row customHeight="1" ht="15.75" r="220">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row>
    <row customHeight="1" ht="15.75" r="22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row>
    <row customHeight="1" ht="15.75" r="222">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row>
    <row customHeight="1" ht="15.75" r="22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row>
    <row customHeight="1" ht="15.75" r="224">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row>
    <row customHeight="1" ht="15.75" r="225">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row>
    <row customHeight="1" ht="15.75" r="226">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row>
    <row customHeight="1" ht="15.75" r="227">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row>
    <row customHeight="1" ht="15.75" r="228">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row>
    <row customHeight="1" ht="15.75" r="229">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row>
    <row customHeight="1" ht="15.75" r="230">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row>
    <row customHeight="1" ht="15.75" r="23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row>
    <row customHeight="1" ht="15.75" r="232">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row>
    <row customHeight="1" ht="15.75" r="23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row>
    <row customHeight="1" ht="15.75" r="234">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row>
    <row customHeight="1" ht="15.75" r="235">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row>
    <row customHeight="1" ht="15.75" r="236">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row>
    <row customHeight="1" ht="15.75" r="237">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row>
    <row customHeight="1" ht="15.75" r="238">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row>
    <row customHeight="1" ht="15.75" r="239">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row>
    <row customHeight="1" ht="15.75" r="240">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row>
    <row customHeight="1" ht="15.75" r="24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row>
    <row customHeight="1" ht="15.75" r="242">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row>
    <row customHeight="1" ht="15.75" r="24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row>
    <row customHeight="1" ht="15.75" r="244">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row>
    <row customHeight="1" ht="15.75" r="245">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row>
    <row customHeight="1" ht="15.75" r="246">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row>
    <row customHeight="1" ht="15.75" r="247">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row>
    <row customHeight="1" ht="15.75" r="248">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row>
    <row customHeight="1" ht="15.75" r="249">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row>
  </sheetData>
  <mergeCells count="48">
    <mergeCell ref="L44:T46"/>
    <mergeCell ref="A49:B49"/>
    <mergeCell ref="B45:H46"/>
    <mergeCell ref="K47:L47"/>
    <mergeCell ref="C1:I3"/>
    <mergeCell ref="M1:S3"/>
    <mergeCell ref="I6:J11"/>
    <mergeCell ref="N6:O7"/>
    <mergeCell ref="P9:T14"/>
    <mergeCell ref="N10:O10"/>
    <mergeCell ref="N11:O14"/>
    <mergeCell ref="M6:M7"/>
    <mergeCell ref="L11:L14"/>
    <mergeCell ref="M11:M14"/>
    <mergeCell ref="I13:J29"/>
    <mergeCell ref="L16:O27"/>
    <mergeCell ref="M29:O42"/>
    <mergeCell ref="I31:J46"/>
    <mergeCell ref="B23:E35"/>
    <mergeCell ref="B36:E36"/>
    <mergeCell ref="P16:T27"/>
    <mergeCell ref="C8:H11"/>
    <mergeCell ref="C12:H15"/>
    <mergeCell ref="C16:H20"/>
    <mergeCell ref="B21:F21"/>
    <mergeCell ref="C22:H22"/>
    <mergeCell ref="F23:H23"/>
    <mergeCell ref="F24:H35"/>
    <mergeCell ref="C47:J47"/>
    <mergeCell ref="C48:J48"/>
    <mergeCell ref="C49:J49"/>
    <mergeCell ref="M47:T47"/>
    <mergeCell ref="M48:T48"/>
    <mergeCell ref="M49:T49"/>
    <mergeCell ref="P29:T29"/>
    <mergeCell ref="P30:T30"/>
    <mergeCell ref="P31:T31"/>
    <mergeCell ref="P32:T32"/>
    <mergeCell ref="P33:T33"/>
    <mergeCell ref="P34:T34"/>
    <mergeCell ref="P35:T35"/>
    <mergeCell ref="P36:T36"/>
    <mergeCell ref="P37:T37"/>
    <mergeCell ref="P38:T38"/>
    <mergeCell ref="P39:T39"/>
    <mergeCell ref="P40:T40"/>
    <mergeCell ref="P41:T41"/>
    <mergeCell ref="P42:T42"/>
  </mergeCells>
  <conditionalFormatting sqref="Q6">
    <cfRule type="containsBlanks" dxfId="4" priority="1">
      <formula>LEN(TRIM(Q6))=0</formula>
    </cfRule>
  </conditionalFormatting>
  <conditionalFormatting sqref="R6">
    <cfRule type="containsBlanks" dxfId="5" priority="2">
      <formula>LEN(TRIM(R6))=0</formula>
    </cfRule>
  </conditionalFormatting>
  <conditionalFormatting sqref="S6">
    <cfRule type="containsBlanks" dxfId="6" priority="3">
      <formula>LEN(TRIM(S6))=0</formula>
    </cfRule>
  </conditionalFormatting>
  <conditionalFormatting sqref="T6">
    <cfRule type="containsBlanks" dxfId="7" priority="4">
      <formula>LEN(TRIM(T6))=0</formula>
    </cfRule>
  </conditionalFormatting>
  <conditionalFormatting sqref="P6">
    <cfRule type="containsBlanks" dxfId="8" priority="5">
      <formula>LEN(TRIM(P6))=0</formula>
    </cfRule>
  </conditionalFormatting>
  <conditionalFormatting sqref="C38:H40 C42:H44">
    <cfRule type="notContainsBlanks" dxfId="9" priority="6">
      <formula>LEN(TRIM(C38))&gt;0</formula>
    </cfRule>
  </conditionalFormatting>
  <conditionalFormatting sqref="P7">
    <cfRule type="expression" dxfId="10" priority="7">
      <formula>ISBLANK(P6)</formula>
    </cfRule>
  </conditionalFormatting>
  <conditionalFormatting sqref="Q7">
    <cfRule type="expression" dxfId="11" priority="8">
      <formula>ISBLANK(Q6)</formula>
    </cfRule>
  </conditionalFormatting>
  <conditionalFormatting sqref="R7">
    <cfRule type="expression" dxfId="11" priority="9">
      <formula>ISBLANK(R6)</formula>
    </cfRule>
  </conditionalFormatting>
  <conditionalFormatting sqref="S7">
    <cfRule type="expression" dxfId="11" priority="10">
      <formula>ISBLANK(S6)</formula>
    </cfRule>
  </conditionalFormatting>
  <conditionalFormatting sqref="T7">
    <cfRule type="expression" dxfId="11" priority="11">
      <formula>ISBLANK(T6)</formula>
    </cfRule>
  </conditionalFormatting>
  <hyperlinks>
    <hyperlink ref="S29" r:id="rId1h"/>
    <hyperlink ref="S30" r:id="rId2h"/>
    <hyperlink ref="G47" r:id="rId3h"/>
    <hyperlink ref="P47" r:id="rId4h"/>
    <hyperlink ref="G48" r:id="rId5h"/>
    <hyperlink ref="P48" r:id="rId6h"/>
    <hyperlink ref="G49" r:id="rId7h"/>
    <hyperlink ref="P49" r:id="rId8h"/>
  </hyperlinks>
  <printOptions/>
  <pageMargins bottom="0.07874015748031496" footer="0.0" header="0.0" left="0.07874015748031496" right="0.07874015748031496" top="0.07874015748031496"/>
  <pageSetup paperSize="9" orientation="portrait"/>
  <drawing r:id="rId9"/>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sheetPr>
  <sheetViews>
    <sheetView showGridLines="0" workbookViewId="0"/>
  </sheetViews>
  <sheetFormatPr customHeight="1" defaultColWidth="14.43" defaultRowHeight="15.0"/>
  <cols>
    <col customWidth="1" min="1" max="1" width="2.71"/>
    <col customWidth="1" min="2" max="2" width="13.29"/>
    <col customWidth="1" min="3" max="8" width="9.71"/>
    <col customWidth="1" min="9" max="9" width="12.71"/>
    <col customWidth="1" min="10" max="10" width="13.0"/>
    <col customWidth="1" min="11" max="11" width="2.71"/>
    <col customWidth="1" min="12" max="13" width="20.71"/>
    <col customWidth="1" min="14" max="15" width="10.71"/>
    <col customWidth="1" min="16" max="20" width="7.0"/>
    <col customWidth="1" min="21" max="28" width="10.71"/>
  </cols>
  <sheetData>
    <row customHeight="1" ht="15.0" r="1">
      <c r="A1" s="31"/>
      <c r="B1" s="31"/>
      <c r="C1" s="32" t="s">
        <v>265</v>
      </c>
      <c r="D1" s="33"/>
      <c r="E1" s="33"/>
      <c r="F1" s="33"/>
      <c r="G1" s="33"/>
      <c r="H1" s="33"/>
      <c r="I1" s="34"/>
      <c r="J1" s="31"/>
      <c r="K1" s="31"/>
      <c r="L1" s="31"/>
      <c r="M1" s="35" t="str">
        <f>C1</f>
        <v>Surveillance des cours d'eau - Invertébrés</v>
      </c>
      <c r="N1" s="33"/>
      <c r="O1" s="33"/>
      <c r="P1" s="33"/>
      <c r="Q1" s="33"/>
      <c r="R1" s="33"/>
      <c r="S1" s="34"/>
      <c r="T1" s="31"/>
      <c r="U1" s="36"/>
      <c r="V1" s="36"/>
      <c r="W1" s="36"/>
      <c r="X1" s="36"/>
      <c r="Y1" s="36"/>
      <c r="Z1" s="36"/>
      <c r="AA1" s="36"/>
      <c r="AB1" s="36"/>
    </row>
    <row customHeight="1" ht="15.0" r="2">
      <c r="A2" s="31"/>
      <c r="B2" s="31"/>
      <c r="C2" s="37"/>
      <c r="I2" s="38"/>
      <c r="J2" s="31"/>
      <c r="K2" s="31"/>
      <c r="L2" s="31"/>
      <c r="M2" s="37"/>
      <c r="S2" s="38"/>
      <c r="T2" s="31"/>
      <c r="U2" s="36"/>
      <c r="V2" s="36"/>
      <c r="W2" s="36"/>
      <c r="X2" s="36"/>
      <c r="Y2" s="36"/>
      <c r="Z2" s="36"/>
      <c r="AA2" s="36"/>
      <c r="AB2" s="36"/>
    </row>
    <row customHeight="1" ht="15.0" r="3">
      <c r="A3" s="31"/>
      <c r="B3" s="31"/>
      <c r="C3" s="39"/>
      <c r="D3" s="40"/>
      <c r="E3" s="40"/>
      <c r="F3" s="40"/>
      <c r="G3" s="40"/>
      <c r="H3" s="40"/>
      <c r="I3" s="41"/>
      <c r="J3" s="31"/>
      <c r="K3" s="31"/>
      <c r="L3" s="31"/>
      <c r="M3" s="39"/>
      <c r="N3" s="40"/>
      <c r="O3" s="40"/>
      <c r="P3" s="40"/>
      <c r="Q3" s="40"/>
      <c r="R3" s="40"/>
      <c r="S3" s="41"/>
      <c r="T3" s="31"/>
      <c r="U3" s="36"/>
      <c r="V3" s="36"/>
      <c r="W3" s="36"/>
      <c r="X3" s="36"/>
      <c r="Y3" s="36"/>
      <c r="Z3" s="36"/>
      <c r="AA3" s="36"/>
      <c r="AB3" s="36"/>
    </row>
    <row r="4">
      <c r="A4" s="31"/>
      <c r="B4" s="31"/>
      <c r="C4" s="31"/>
      <c r="D4" s="31"/>
      <c r="E4" s="31"/>
      <c r="F4" s="31"/>
      <c r="G4" s="31"/>
      <c r="H4" s="31"/>
      <c r="I4" s="31"/>
      <c r="J4" s="31"/>
      <c r="K4" s="31"/>
      <c r="L4" s="31"/>
      <c r="M4" s="31"/>
      <c r="N4" s="31"/>
      <c r="O4" s="31"/>
      <c r="P4" s="31"/>
      <c r="Q4" s="31"/>
      <c r="R4" s="31"/>
      <c r="S4" s="31"/>
      <c r="T4" s="31"/>
      <c r="U4" s="36"/>
      <c r="V4" s="36"/>
      <c r="W4" s="36"/>
      <c r="X4" s="36"/>
      <c r="Y4" s="36"/>
      <c r="Z4" s="36"/>
      <c r="AA4" s="36"/>
      <c r="AB4" s="36"/>
    </row>
    <row r="5">
      <c r="A5" s="42" t="s">
        <v>48</v>
      </c>
      <c r="B5" s="43"/>
      <c r="C5" s="43"/>
      <c r="D5" s="43"/>
      <c r="E5" s="43"/>
      <c r="F5" s="43"/>
      <c r="G5" s="43"/>
      <c r="H5" s="43"/>
      <c r="I5" s="43"/>
      <c r="J5" s="43"/>
      <c r="K5" s="42" t="s">
        <v>49</v>
      </c>
      <c r="L5" s="43"/>
      <c r="M5" s="43"/>
      <c r="N5" s="43"/>
      <c r="O5" s="43"/>
      <c r="P5" s="44" t="s">
        <v>50</v>
      </c>
      <c r="Q5" s="43"/>
      <c r="R5" s="43"/>
      <c r="S5" s="43"/>
      <c r="T5" s="45"/>
      <c r="U5" s="36"/>
      <c r="V5" s="36"/>
      <c r="W5" s="36"/>
      <c r="X5" s="36"/>
      <c r="Y5" s="36"/>
      <c r="Z5" s="36"/>
      <c r="AA5" s="36"/>
      <c r="AB5" s="36"/>
    </row>
    <row r="6">
      <c r="A6" s="42"/>
      <c r="B6" s="43"/>
      <c r="C6" s="43"/>
      <c r="D6" s="43"/>
      <c r="E6" s="43"/>
      <c r="F6" s="43"/>
      <c r="G6" s="43"/>
      <c r="H6" s="43"/>
      <c r="I6" s="46"/>
      <c r="J6" s="34"/>
      <c r="K6" s="42"/>
      <c r="L6" s="36"/>
      <c r="M6" s="47" t="s">
        <v>51</v>
      </c>
      <c r="N6" s="48" t="s">
        <v>52</v>
      </c>
      <c r="O6" s="34"/>
      <c r="P6" s="49"/>
      <c r="Q6" s="50"/>
      <c r="R6" s="51"/>
      <c r="S6" s="52" t="s">
        <v>85</v>
      </c>
      <c r="T6" s="53"/>
      <c r="U6" s="36"/>
      <c r="V6" s="36"/>
      <c r="W6" s="36"/>
      <c r="X6" s="36"/>
      <c r="Y6" s="36"/>
      <c r="Z6" s="36"/>
      <c r="AA6" s="36"/>
      <c r="AB6" s="36"/>
    </row>
    <row r="7">
      <c r="A7" s="43"/>
      <c r="B7" s="43"/>
      <c r="C7" s="43"/>
      <c r="D7" s="43"/>
      <c r="E7" s="43"/>
      <c r="F7" s="43"/>
      <c r="G7" s="43"/>
      <c r="H7" s="54"/>
      <c r="I7" s="37"/>
      <c r="J7" s="38"/>
      <c r="K7" s="43"/>
      <c r="L7" s="43"/>
      <c r="M7" s="55"/>
      <c r="N7" s="39"/>
      <c r="O7" s="41"/>
      <c r="P7" s="56" t="s">
        <v>53</v>
      </c>
      <c r="Q7" s="57" t="s">
        <v>54</v>
      </c>
      <c r="R7" s="57" t="s">
        <v>55</v>
      </c>
      <c r="S7" s="57" t="s">
        <v>56</v>
      </c>
      <c r="T7" s="58" t="s">
        <v>57</v>
      </c>
      <c r="U7" s="36"/>
      <c r="V7" s="36"/>
      <c r="W7" s="36"/>
      <c r="X7" s="36"/>
      <c r="Y7" s="36"/>
      <c r="Z7" s="36"/>
      <c r="AA7" s="36"/>
      <c r="AB7" s="36"/>
    </row>
    <row r="8">
      <c r="A8" s="43"/>
      <c r="B8" s="59" t="s">
        <v>58</v>
      </c>
      <c r="C8" s="60" t="s">
        <v>266</v>
      </c>
      <c r="D8" s="61"/>
      <c r="E8" s="61"/>
      <c r="F8" s="61"/>
      <c r="G8" s="61"/>
      <c r="H8" s="62"/>
      <c r="I8" s="37"/>
      <c r="J8" s="38"/>
      <c r="K8" s="43"/>
      <c r="L8" s="54"/>
      <c r="M8" s="54"/>
      <c r="N8" s="54"/>
      <c r="O8" s="54"/>
      <c r="P8" s="63"/>
      <c r="Q8" s="43"/>
      <c r="R8" s="43"/>
      <c r="S8" s="43"/>
      <c r="T8" s="45"/>
      <c r="U8" s="36"/>
      <c r="V8" s="36"/>
      <c r="W8" s="36"/>
      <c r="X8" s="36"/>
      <c r="Y8" s="36"/>
      <c r="Z8" s="36"/>
      <c r="AA8" s="36"/>
      <c r="AB8" s="36"/>
    </row>
    <row r="9">
      <c r="A9" s="43"/>
      <c r="B9" s="64"/>
      <c r="C9" s="37"/>
      <c r="H9" s="65"/>
      <c r="I9" s="37"/>
      <c r="J9" s="38"/>
      <c r="K9" s="66"/>
      <c r="L9" s="67" t="s">
        <v>59</v>
      </c>
      <c r="M9" s="43"/>
      <c r="N9" s="43"/>
      <c r="O9" s="43"/>
      <c r="P9" s="68" t="s">
        <v>267</v>
      </c>
      <c r="T9" s="65"/>
      <c r="U9" s="36"/>
      <c r="V9" s="36"/>
      <c r="W9" s="36"/>
      <c r="X9" s="36"/>
      <c r="Y9" s="36"/>
      <c r="Z9" s="36"/>
      <c r="AA9" s="36"/>
      <c r="AB9" s="36"/>
    </row>
    <row r="10">
      <c r="A10" s="43"/>
      <c r="B10" s="64"/>
      <c r="C10" s="37"/>
      <c r="H10" s="65"/>
      <c r="I10" s="37"/>
      <c r="J10" s="38"/>
      <c r="K10" s="66"/>
      <c r="L10" s="69" t="s">
        <v>61</v>
      </c>
      <c r="M10" s="69" t="s">
        <v>62</v>
      </c>
      <c r="N10" s="70" t="s">
        <v>63</v>
      </c>
      <c r="O10" s="18"/>
      <c r="P10" s="71"/>
      <c r="T10" s="65"/>
      <c r="U10" s="36"/>
      <c r="V10" s="36"/>
      <c r="W10" s="36"/>
      <c r="X10" s="36"/>
      <c r="Y10" s="36"/>
      <c r="Z10" s="36"/>
      <c r="AA10" s="36"/>
      <c r="AB10" s="36"/>
    </row>
    <row customHeight="1" ht="30.0" r="11">
      <c r="A11" s="43"/>
      <c r="B11" s="72"/>
      <c r="C11" s="73"/>
      <c r="D11" s="74"/>
      <c r="E11" s="74"/>
      <c r="F11" s="74"/>
      <c r="G11" s="74"/>
      <c r="H11" s="75"/>
      <c r="I11" s="39"/>
      <c r="J11" s="41"/>
      <c r="K11" s="66"/>
      <c r="L11" s="76" t="s">
        <v>268</v>
      </c>
      <c r="M11" s="76" t="s">
        <v>269</v>
      </c>
      <c r="N11" s="77"/>
      <c r="O11" s="34"/>
      <c r="P11" s="71"/>
      <c r="T11" s="65"/>
      <c r="U11" s="36"/>
      <c r="V11" s="36"/>
      <c r="W11" s="36"/>
      <c r="X11" s="36"/>
      <c r="Y11" s="36"/>
      <c r="Z11" s="36"/>
      <c r="AA11" s="36"/>
      <c r="AB11" s="36"/>
    </row>
    <row r="12">
      <c r="A12" s="43"/>
      <c r="B12" s="78" t="s">
        <v>64</v>
      </c>
      <c r="C12" s="79" t="s">
        <v>270</v>
      </c>
      <c r="D12" s="61"/>
      <c r="E12" s="61"/>
      <c r="F12" s="61"/>
      <c r="G12" s="61"/>
      <c r="H12" s="62"/>
      <c r="I12" s="80" t="s">
        <v>65</v>
      </c>
      <c r="J12" s="81"/>
      <c r="K12" s="66"/>
      <c r="L12" s="82"/>
      <c r="M12" s="82"/>
      <c r="N12" s="71"/>
      <c r="O12" s="38"/>
      <c r="P12" s="71"/>
      <c r="T12" s="65"/>
      <c r="U12" s="36"/>
      <c r="V12" s="36"/>
      <c r="W12" s="36"/>
      <c r="X12" s="36"/>
      <c r="Y12" s="36"/>
      <c r="Z12" s="36"/>
      <c r="AA12" s="36"/>
      <c r="AB12" s="36"/>
    </row>
    <row r="13">
      <c r="A13" s="43"/>
      <c r="B13" s="83"/>
      <c r="C13" s="37"/>
      <c r="H13" s="65"/>
      <c r="I13" s="84" t="s">
        <v>271</v>
      </c>
      <c r="J13" s="85"/>
      <c r="K13" s="66"/>
      <c r="L13" s="82"/>
      <c r="M13" s="82"/>
      <c r="N13" s="71"/>
      <c r="O13" s="38"/>
      <c r="P13" s="71"/>
      <c r="T13" s="65"/>
      <c r="U13" s="36"/>
      <c r="V13" s="36"/>
      <c r="W13" s="36"/>
      <c r="X13" s="36"/>
      <c r="Y13" s="36"/>
      <c r="Z13" s="36"/>
      <c r="AA13" s="36"/>
      <c r="AB13" s="36"/>
    </row>
    <row customHeight="1" ht="30.0" r="14">
      <c r="A14" s="43"/>
      <c r="B14" s="83"/>
      <c r="C14" s="37"/>
      <c r="H14" s="65"/>
      <c r="I14" s="71"/>
      <c r="J14" s="65"/>
      <c r="K14" s="66"/>
      <c r="L14" s="86"/>
      <c r="M14" s="86"/>
      <c r="N14" s="87"/>
      <c r="O14" s="88"/>
      <c r="P14" s="87"/>
      <c r="Q14" s="74"/>
      <c r="R14" s="74"/>
      <c r="S14" s="74"/>
      <c r="T14" s="75"/>
      <c r="U14" s="36"/>
      <c r="V14" s="36"/>
      <c r="W14" s="36"/>
      <c r="X14" s="36"/>
      <c r="Y14" s="36"/>
      <c r="Z14" s="36"/>
      <c r="AA14" s="36"/>
      <c r="AB14" s="36"/>
    </row>
    <row r="15">
      <c r="A15" s="43"/>
      <c r="B15" s="89"/>
      <c r="C15" s="73"/>
      <c r="D15" s="74"/>
      <c r="E15" s="74"/>
      <c r="F15" s="74"/>
      <c r="G15" s="74"/>
      <c r="H15" s="75"/>
      <c r="I15" s="71"/>
      <c r="J15" s="65"/>
      <c r="K15" s="43"/>
      <c r="L15" s="90" t="s">
        <v>67</v>
      </c>
      <c r="M15" s="91"/>
      <c r="N15" s="91"/>
      <c r="O15" s="92"/>
      <c r="P15" s="90" t="s">
        <v>68</v>
      </c>
      <c r="Q15" s="91"/>
      <c r="R15" s="91"/>
      <c r="S15" s="91"/>
      <c r="T15" s="92"/>
      <c r="U15" s="36"/>
      <c r="V15" s="36"/>
      <c r="W15" s="36"/>
      <c r="X15" s="36"/>
      <c r="Y15" s="36"/>
      <c r="Z15" s="36"/>
      <c r="AA15" s="36"/>
      <c r="AB15" s="36"/>
    </row>
    <row r="16">
      <c r="A16" s="43"/>
      <c r="B16" s="78" t="s">
        <v>69</v>
      </c>
      <c r="C16" s="79" t="s">
        <v>272</v>
      </c>
      <c r="D16" s="61"/>
      <c r="E16" s="61"/>
      <c r="F16" s="61"/>
      <c r="G16" s="61"/>
      <c r="H16" s="62"/>
      <c r="I16" s="71"/>
      <c r="J16" s="65"/>
      <c r="K16" s="43"/>
      <c r="L16" s="77" t="s">
        <v>273</v>
      </c>
      <c r="M16" s="33"/>
      <c r="N16" s="33"/>
      <c r="O16" s="85"/>
      <c r="P16" s="77" t="s">
        <v>274</v>
      </c>
      <c r="Q16" s="33"/>
      <c r="R16" s="33"/>
      <c r="S16" s="33"/>
      <c r="T16" s="85"/>
      <c r="U16" s="36"/>
      <c r="V16" s="36"/>
      <c r="W16" s="36"/>
      <c r="X16" s="36"/>
      <c r="Y16" s="36"/>
      <c r="Z16" s="36"/>
      <c r="AA16" s="36"/>
      <c r="AB16" s="36"/>
    </row>
    <row r="17">
      <c r="A17" s="43"/>
      <c r="B17" s="83"/>
      <c r="C17" s="37"/>
      <c r="H17" s="65"/>
      <c r="I17" s="71"/>
      <c r="J17" s="65"/>
      <c r="K17" s="43"/>
      <c r="L17" s="71"/>
      <c r="O17" s="65"/>
      <c r="P17" s="71"/>
      <c r="T17" s="65"/>
      <c r="U17" s="36"/>
      <c r="V17" s="36"/>
      <c r="W17" s="36"/>
      <c r="X17" s="36"/>
      <c r="Y17" s="36"/>
      <c r="Z17" s="36"/>
      <c r="AA17" s="36"/>
      <c r="AB17" s="36"/>
    </row>
    <row r="18">
      <c r="A18" s="43"/>
      <c r="B18" s="83"/>
      <c r="C18" s="37"/>
      <c r="H18" s="65"/>
      <c r="I18" s="71"/>
      <c r="J18" s="65"/>
      <c r="K18" s="43"/>
      <c r="L18" s="71"/>
      <c r="O18" s="65"/>
      <c r="P18" s="71"/>
      <c r="T18" s="65"/>
      <c r="U18" s="36"/>
      <c r="V18" s="36"/>
      <c r="W18" s="36"/>
      <c r="X18" s="36"/>
      <c r="Y18" s="36"/>
      <c r="Z18" s="36"/>
      <c r="AA18" s="36"/>
      <c r="AB18" s="36"/>
    </row>
    <row r="19">
      <c r="A19" s="43"/>
      <c r="B19" s="83"/>
      <c r="C19" s="37"/>
      <c r="H19" s="65"/>
      <c r="I19" s="71"/>
      <c r="J19" s="65"/>
      <c r="K19" s="43"/>
      <c r="L19" s="71"/>
      <c r="O19" s="65"/>
      <c r="P19" s="71"/>
      <c r="T19" s="65"/>
      <c r="U19" s="36"/>
      <c r="V19" s="36"/>
      <c r="W19" s="36"/>
      <c r="X19" s="36"/>
      <c r="Y19" s="36"/>
      <c r="Z19" s="36"/>
      <c r="AA19" s="36"/>
      <c r="AB19" s="36"/>
    </row>
    <row customHeight="1" ht="30.0" r="20">
      <c r="A20" s="43"/>
      <c r="B20" s="89"/>
      <c r="C20" s="73"/>
      <c r="D20" s="74"/>
      <c r="E20" s="74"/>
      <c r="F20" s="74"/>
      <c r="G20" s="74"/>
      <c r="H20" s="75"/>
      <c r="I20" s="71"/>
      <c r="J20" s="65"/>
      <c r="K20" s="43"/>
      <c r="L20" s="71"/>
      <c r="O20" s="65"/>
      <c r="P20" s="71"/>
      <c r="T20" s="65"/>
      <c r="U20" s="36"/>
      <c r="V20" s="36"/>
      <c r="W20" s="36"/>
      <c r="X20" s="36"/>
      <c r="Y20" s="36"/>
      <c r="Z20" s="36"/>
      <c r="AA20" s="36"/>
      <c r="AB20" s="36"/>
    </row>
    <row customHeight="1" ht="15.75" r="21">
      <c r="A21" s="43"/>
      <c r="B21" s="93" t="s">
        <v>70</v>
      </c>
      <c r="C21" s="94"/>
      <c r="D21" s="94"/>
      <c r="E21" s="94"/>
      <c r="F21" s="95"/>
      <c r="G21" s="96"/>
      <c r="H21" s="97"/>
      <c r="I21" s="71"/>
      <c r="J21" s="65"/>
      <c r="K21" s="43"/>
      <c r="L21" s="71"/>
      <c r="O21" s="65"/>
      <c r="P21" s="71"/>
      <c r="T21" s="65"/>
      <c r="U21" s="36"/>
      <c r="V21" s="36"/>
      <c r="W21" s="36"/>
      <c r="X21" s="36"/>
      <c r="Y21" s="36"/>
      <c r="Z21" s="36"/>
      <c r="AA21" s="36"/>
      <c r="AB21" s="36"/>
    </row>
    <row customHeight="1" ht="15.75" r="22">
      <c r="A22" s="43"/>
      <c r="B22" s="98" t="s">
        <v>71</v>
      </c>
      <c r="C22" s="147" t="s">
        <v>72</v>
      </c>
      <c r="D22" s="8"/>
      <c r="E22" s="8"/>
      <c r="F22" s="8"/>
      <c r="G22" s="8"/>
      <c r="H22" s="100"/>
      <c r="I22" s="71"/>
      <c r="J22" s="65"/>
      <c r="K22" s="43"/>
      <c r="L22" s="71"/>
      <c r="O22" s="65"/>
      <c r="P22" s="71"/>
      <c r="T22" s="65"/>
      <c r="U22" s="36"/>
      <c r="V22" s="36"/>
      <c r="W22" s="36"/>
      <c r="X22" s="36"/>
      <c r="Y22" s="36"/>
      <c r="Z22" s="36"/>
      <c r="AA22" s="36"/>
      <c r="AB22" s="36"/>
    </row>
    <row customHeight="1" ht="15.75" r="23">
      <c r="A23" s="43"/>
      <c r="B23" s="101"/>
      <c r="C23" s="33"/>
      <c r="D23" s="33"/>
      <c r="E23" s="34"/>
      <c r="F23" s="102" t="s">
        <v>73</v>
      </c>
      <c r="G23" s="8"/>
      <c r="H23" s="100"/>
      <c r="I23" s="71"/>
      <c r="J23" s="65"/>
      <c r="K23" s="43"/>
      <c r="L23" s="71"/>
      <c r="O23" s="65"/>
      <c r="P23" s="71"/>
      <c r="T23" s="65"/>
      <c r="U23" s="36"/>
      <c r="V23" s="36"/>
      <c r="W23" s="36"/>
      <c r="X23" s="36"/>
      <c r="Y23" s="36"/>
      <c r="Z23" s="36"/>
      <c r="AA23" s="36"/>
      <c r="AB23" s="36"/>
    </row>
    <row customHeight="1" ht="30.0" r="24">
      <c r="A24" s="43"/>
      <c r="B24" s="71"/>
      <c r="E24" s="38"/>
      <c r="F24" s="148" t="s">
        <v>275</v>
      </c>
      <c r="G24" s="33"/>
      <c r="H24" s="85"/>
      <c r="I24" s="71"/>
      <c r="J24" s="65"/>
      <c r="K24" s="43"/>
      <c r="L24" s="71"/>
      <c r="O24" s="65"/>
      <c r="P24" s="71"/>
      <c r="T24" s="65"/>
      <c r="U24" s="36"/>
      <c r="V24" s="36"/>
      <c r="W24" s="36"/>
      <c r="X24" s="36"/>
      <c r="Y24" s="36"/>
      <c r="Z24" s="36"/>
      <c r="AA24" s="36"/>
      <c r="AB24" s="36"/>
    </row>
    <row customHeight="1" ht="15.75" r="25">
      <c r="A25" s="43"/>
      <c r="B25" s="71"/>
      <c r="E25" s="38"/>
      <c r="F25" s="37"/>
      <c r="H25" s="65"/>
      <c r="I25" s="71"/>
      <c r="J25" s="65"/>
      <c r="K25" s="43"/>
      <c r="L25" s="71"/>
      <c r="O25" s="65"/>
      <c r="P25" s="71"/>
      <c r="T25" s="65"/>
      <c r="U25" s="36"/>
      <c r="V25" s="36"/>
      <c r="W25" s="36"/>
      <c r="X25" s="36"/>
      <c r="Y25" s="36"/>
      <c r="Z25" s="36"/>
      <c r="AA25" s="36"/>
      <c r="AB25" s="36"/>
    </row>
    <row customHeight="1" ht="15.75" r="26">
      <c r="A26" s="43"/>
      <c r="B26" s="71"/>
      <c r="E26" s="38"/>
      <c r="F26" s="37"/>
      <c r="H26" s="65"/>
      <c r="I26" s="71"/>
      <c r="J26" s="65"/>
      <c r="K26" s="43"/>
      <c r="L26" s="71"/>
      <c r="O26" s="65"/>
      <c r="P26" s="71"/>
      <c r="T26" s="65"/>
      <c r="U26" s="36"/>
      <c r="V26" s="36"/>
      <c r="W26" s="36"/>
      <c r="X26" s="36"/>
      <c r="Y26" s="36"/>
      <c r="Z26" s="36"/>
      <c r="AA26" s="36"/>
      <c r="AB26" s="36"/>
    </row>
    <row customHeight="1" ht="15.75" r="27">
      <c r="A27" s="43"/>
      <c r="B27" s="71"/>
      <c r="E27" s="38"/>
      <c r="F27" s="37"/>
      <c r="H27" s="65"/>
      <c r="I27" s="71"/>
      <c r="J27" s="65"/>
      <c r="K27" s="43"/>
      <c r="L27" s="87"/>
      <c r="M27" s="74"/>
      <c r="N27" s="74"/>
      <c r="O27" s="75"/>
      <c r="P27" s="87"/>
      <c r="Q27" s="74"/>
      <c r="R27" s="74"/>
      <c r="S27" s="74"/>
      <c r="T27" s="75"/>
      <c r="U27" s="36"/>
      <c r="V27" s="36"/>
      <c r="W27" s="36"/>
      <c r="X27" s="36"/>
      <c r="Y27" s="36"/>
      <c r="Z27" s="36"/>
      <c r="AA27" s="36"/>
      <c r="AB27" s="36"/>
    </row>
    <row customHeight="1" ht="15.75" r="28">
      <c r="A28" s="43"/>
      <c r="B28" s="71"/>
      <c r="E28" s="38"/>
      <c r="F28" s="37"/>
      <c r="H28" s="65"/>
      <c r="I28" s="71"/>
      <c r="J28" s="65"/>
      <c r="K28" s="43"/>
      <c r="L28" s="90" t="s">
        <v>74</v>
      </c>
      <c r="M28" s="91"/>
      <c r="N28" s="91"/>
      <c r="O28" s="92"/>
      <c r="P28" s="90" t="s">
        <v>75</v>
      </c>
      <c r="Q28" s="91"/>
      <c r="R28" s="91"/>
      <c r="S28" s="91"/>
      <c r="T28" s="92"/>
      <c r="U28" s="36"/>
      <c r="V28" s="36"/>
      <c r="W28" s="36"/>
      <c r="X28" s="36"/>
      <c r="Y28" s="36"/>
      <c r="Z28" s="36"/>
      <c r="AA28" s="36"/>
      <c r="AB28" s="36"/>
    </row>
    <row customHeight="1" ht="15.75" r="29">
      <c r="A29" s="43"/>
      <c r="B29" s="71"/>
      <c r="E29" s="38"/>
      <c r="F29" s="37"/>
      <c r="H29" s="65"/>
      <c r="I29" s="87"/>
      <c r="J29" s="75"/>
      <c r="K29" s="43"/>
      <c r="L29" s="63"/>
      <c r="M29" s="104" t="s">
        <v>276</v>
      </c>
      <c r="N29" s="33"/>
      <c r="O29" s="85"/>
      <c r="P29" s="161" t="str">
        <f>=HYPERLINK("https://naiades.eaufrance.fr/acces-donnees%23/hydrobiologie", "Naïades")</f>
      </c>
      <c r="Q29" s="8"/>
      <c r="R29" s="18"/>
      <c r="S29" s="149" t="inlineStr">
        <is>
          <t/>
        </is>
      </c>
      <c r="T29" s="100"/>
      <c r="U29" s="36"/>
      <c r="V29" s="36"/>
      <c r="W29" s="36"/>
      <c r="X29" s="36"/>
      <c r="Y29" s="36"/>
      <c r="Z29" s="36"/>
      <c r="AA29" s="36"/>
      <c r="AB29" s="36"/>
    </row>
    <row customHeight="1" ht="15.0" r="30">
      <c r="A30" s="43"/>
      <c r="B30" s="71"/>
      <c r="E30" s="38"/>
      <c r="F30" s="37"/>
      <c r="H30" s="65"/>
      <c r="I30" s="107" t="s">
        <v>78</v>
      </c>
      <c r="J30" s="97"/>
      <c r="K30" s="43"/>
      <c r="L30" s="63"/>
      <c r="M30" s="37"/>
      <c r="O30" s="65"/>
      <c r="P30" s="105"/>
      <c r="Q30" s="8"/>
      <c r="R30" s="18"/>
      <c r="S30" s="106"/>
      <c r="T30" s="100"/>
      <c r="U30" s="36"/>
      <c r="V30" s="36"/>
      <c r="W30" s="36"/>
      <c r="X30" s="36"/>
      <c r="Y30" s="36"/>
      <c r="Z30" s="36"/>
      <c r="AA30" s="36"/>
      <c r="AB30" s="36"/>
    </row>
    <row customHeight="1" ht="15.75" r="31">
      <c r="A31" s="43"/>
      <c r="B31" s="71"/>
      <c r="E31" s="38"/>
      <c r="F31" s="37"/>
      <c r="H31" s="65"/>
      <c r="I31" s="84" t="s">
        <v>278</v>
      </c>
      <c r="J31" s="85"/>
      <c r="K31" s="43"/>
      <c r="L31" s="63"/>
      <c r="M31" s="37"/>
      <c r="O31" s="65"/>
      <c r="P31" s="105"/>
      <c r="Q31" s="8"/>
      <c r="R31" s="18"/>
      <c r="S31" s="106"/>
      <c r="T31" s="100"/>
      <c r="U31" s="36"/>
      <c r="V31" s="36"/>
      <c r="W31" s="36"/>
      <c r="X31" s="36"/>
      <c r="Y31" s="36"/>
      <c r="Z31" s="36"/>
      <c r="AA31" s="36"/>
      <c r="AB31" s="36"/>
    </row>
    <row customHeight="1" ht="15.75" r="32">
      <c r="A32" s="43"/>
      <c r="B32" s="71"/>
      <c r="E32" s="38"/>
      <c r="F32" s="37"/>
      <c r="H32" s="65"/>
      <c r="I32" s="71"/>
      <c r="J32" s="65"/>
      <c r="K32" s="43"/>
      <c r="L32" s="63"/>
      <c r="M32" s="37"/>
      <c r="O32" s="65"/>
      <c r="P32" s="105"/>
      <c r="Q32" s="8"/>
      <c r="R32" s="18"/>
      <c r="S32" s="106"/>
      <c r="T32" s="100"/>
      <c r="U32" s="36"/>
      <c r="V32" s="36"/>
      <c r="W32" s="36"/>
      <c r="X32" s="36"/>
      <c r="Y32" s="36"/>
      <c r="Z32" s="36"/>
      <c r="AA32" s="36"/>
      <c r="AB32" s="36"/>
    </row>
    <row customHeight="1" ht="15.75" r="33">
      <c r="A33" s="43"/>
      <c r="B33" s="71"/>
      <c r="E33" s="38"/>
      <c r="F33" s="37"/>
      <c r="H33" s="65"/>
      <c r="I33" s="71"/>
      <c r="J33" s="65"/>
      <c r="K33" s="43"/>
      <c r="L33" s="63"/>
      <c r="M33" s="37"/>
      <c r="O33" s="65"/>
      <c r="P33" s="105"/>
      <c r="Q33" s="8"/>
      <c r="R33" s="18"/>
      <c r="S33" s="106"/>
      <c r="T33" s="100"/>
      <c r="U33" s="36"/>
      <c r="V33" s="36"/>
      <c r="W33" s="36"/>
      <c r="X33" s="36"/>
      <c r="Y33" s="36"/>
      <c r="Z33" s="36"/>
      <c r="AA33" s="36"/>
      <c r="AB33" s="36"/>
    </row>
    <row customHeight="1" ht="15.75" r="34">
      <c r="A34" s="43"/>
      <c r="B34" s="71"/>
      <c r="E34" s="38"/>
      <c r="F34" s="37"/>
      <c r="H34" s="65"/>
      <c r="I34" s="71"/>
      <c r="J34" s="65"/>
      <c r="K34" s="43"/>
      <c r="L34" s="63"/>
      <c r="M34" s="37"/>
      <c r="O34" s="65"/>
      <c r="P34" s="105"/>
      <c r="Q34" s="8"/>
      <c r="R34" s="18"/>
      <c r="S34" s="106"/>
      <c r="T34" s="100"/>
      <c r="U34" s="36"/>
      <c r="V34" s="36"/>
      <c r="W34" s="36"/>
      <c r="X34" s="36"/>
      <c r="Y34" s="36"/>
      <c r="Z34" s="36"/>
      <c r="AA34" s="36"/>
      <c r="AB34" s="36"/>
    </row>
    <row customHeight="1" ht="15.75" r="35">
      <c r="A35" s="43"/>
      <c r="B35" s="87"/>
      <c r="C35" s="74"/>
      <c r="D35" s="74"/>
      <c r="E35" s="88"/>
      <c r="F35" s="73"/>
      <c r="G35" s="74"/>
      <c r="H35" s="75"/>
      <c r="I35" s="71"/>
      <c r="J35" s="65"/>
      <c r="K35" s="43"/>
      <c r="L35" s="63"/>
      <c r="M35" s="37"/>
      <c r="O35" s="65"/>
      <c r="P35" s="105"/>
      <c r="Q35" s="8"/>
      <c r="R35" s="18"/>
      <c r="S35" s="106"/>
      <c r="T35" s="100"/>
      <c r="U35" s="36"/>
      <c r="V35" s="36"/>
      <c r="W35" s="36"/>
      <c r="X35" s="36"/>
      <c r="Y35" s="36"/>
      <c r="Z35" s="36"/>
      <c r="AA35" s="36"/>
      <c r="AB35" s="36"/>
    </row>
    <row customHeight="1" ht="15.75" r="36">
      <c r="A36" s="43"/>
      <c r="B36" s="93" t="s">
        <v>79</v>
      </c>
      <c r="C36" s="94"/>
      <c r="D36" s="94"/>
      <c r="E36" s="95"/>
      <c r="F36" s="108"/>
      <c r="G36" s="108"/>
      <c r="H36" s="108"/>
      <c r="I36" s="71"/>
      <c r="J36" s="65"/>
      <c r="K36" s="43"/>
      <c r="L36" s="63"/>
      <c r="M36" s="37"/>
      <c r="O36" s="65"/>
      <c r="P36" s="105"/>
      <c r="Q36" s="8"/>
      <c r="R36" s="18"/>
      <c r="S36" s="106"/>
      <c r="T36" s="100"/>
      <c r="U36" s="36"/>
      <c r="V36" s="36"/>
      <c r="W36" s="36"/>
      <c r="X36" s="36"/>
      <c r="Y36" s="36"/>
      <c r="Z36" s="36"/>
      <c r="AA36" s="36"/>
      <c r="AB36" s="36"/>
    </row>
    <row customHeight="1" ht="15.75" r="37">
      <c r="A37" s="43"/>
      <c r="B37" s="83"/>
      <c r="C37" s="109" t="s">
        <v>80</v>
      </c>
      <c r="D37" s="109" t="s">
        <v>81</v>
      </c>
      <c r="E37" s="109" t="s">
        <v>82</v>
      </c>
      <c r="F37" s="109" t="s">
        <v>83</v>
      </c>
      <c r="G37" s="109" t="s">
        <v>82</v>
      </c>
      <c r="H37" s="109" t="s">
        <v>80</v>
      </c>
      <c r="I37" s="71"/>
      <c r="J37" s="65"/>
      <c r="K37" s="43"/>
      <c r="L37" s="63"/>
      <c r="M37" s="37"/>
      <c r="O37" s="65"/>
      <c r="P37" s="105"/>
      <c r="Q37" s="8"/>
      <c r="R37" s="18"/>
      <c r="S37" s="106"/>
      <c r="T37" s="100"/>
      <c r="U37" s="36"/>
      <c r="V37" s="36"/>
      <c r="W37" s="36"/>
      <c r="X37" s="36"/>
      <c r="Y37" s="36"/>
      <c r="Z37" s="36"/>
      <c r="AA37" s="36"/>
      <c r="AB37" s="36"/>
    </row>
    <row customHeight="1" ht="12.75" r="38">
      <c r="A38" s="43"/>
      <c r="B38" s="110" t="s">
        <v>279</v>
      </c>
      <c r="C38" s="111"/>
      <c r="D38" s="111"/>
      <c r="E38" s="111"/>
      <c r="F38" s="111"/>
      <c r="G38" s="111" t="s">
        <v>85</v>
      </c>
      <c r="H38" s="111" t="s">
        <v>85</v>
      </c>
      <c r="I38" s="71"/>
      <c r="J38" s="65"/>
      <c r="K38" s="43"/>
      <c r="L38" s="63"/>
      <c r="M38" s="37"/>
      <c r="O38" s="65"/>
      <c r="P38" s="105"/>
      <c r="Q38" s="8"/>
      <c r="R38" s="18"/>
      <c r="S38" s="106"/>
      <c r="T38" s="100"/>
      <c r="U38" s="36"/>
      <c r="V38" s="36"/>
      <c r="W38" s="36"/>
      <c r="X38" s="36"/>
      <c r="Y38" s="36"/>
      <c r="Z38" s="36"/>
      <c r="AA38" s="36"/>
      <c r="AB38" s="36"/>
    </row>
    <row customHeight="1" ht="12.75" r="39">
      <c r="A39" s="43"/>
      <c r="B39" s="110" t="s">
        <v>280</v>
      </c>
      <c r="C39" s="112" t="s">
        <v>85</v>
      </c>
      <c r="D39" s="112" t="s">
        <v>85</v>
      </c>
      <c r="E39" s="112" t="s">
        <v>85</v>
      </c>
      <c r="F39" s="112" t="s">
        <v>85</v>
      </c>
      <c r="G39" s="112" t="s">
        <v>85</v>
      </c>
      <c r="H39" s="112" t="s">
        <v>85</v>
      </c>
      <c r="I39" s="71"/>
      <c r="J39" s="65"/>
      <c r="K39" s="43"/>
      <c r="L39" s="63"/>
      <c r="M39" s="37"/>
      <c r="O39" s="65"/>
      <c r="P39" s="105"/>
      <c r="Q39" s="8"/>
      <c r="R39" s="18"/>
      <c r="S39" s="106"/>
      <c r="T39" s="100"/>
      <c r="U39" s="36"/>
      <c r="V39" s="36"/>
      <c r="W39" s="36"/>
      <c r="X39" s="36"/>
      <c r="Y39" s="36"/>
      <c r="Z39" s="36"/>
      <c r="AA39" s="36"/>
      <c r="AB39" s="36"/>
    </row>
    <row customHeight="1" ht="12.75" r="40">
      <c r="A40" s="43"/>
      <c r="B40" s="110"/>
      <c r="C40" s="112"/>
      <c r="D40" s="112"/>
      <c r="E40" s="112"/>
      <c r="F40" s="112"/>
      <c r="G40" s="112"/>
      <c r="H40" s="112"/>
      <c r="I40" s="71"/>
      <c r="J40" s="65"/>
      <c r="K40" s="43"/>
      <c r="L40" s="63"/>
      <c r="M40" s="37"/>
      <c r="O40" s="65"/>
      <c r="P40" s="105"/>
      <c r="Q40" s="8"/>
      <c r="R40" s="18"/>
      <c r="S40" s="106"/>
      <c r="T40" s="100"/>
      <c r="U40" s="36"/>
      <c r="V40" s="36"/>
      <c r="W40" s="36"/>
      <c r="X40" s="36"/>
      <c r="Y40" s="36"/>
      <c r="Z40" s="36"/>
      <c r="AA40" s="36"/>
      <c r="AB40" s="36"/>
    </row>
    <row customHeight="1" ht="15.75" r="41">
      <c r="A41" s="43"/>
      <c r="B41" s="83"/>
      <c r="C41" s="109" t="s">
        <v>80</v>
      </c>
      <c r="D41" s="109" t="s">
        <v>83</v>
      </c>
      <c r="E41" s="109" t="s">
        <v>88</v>
      </c>
      <c r="F41" s="109" t="s">
        <v>89</v>
      </c>
      <c r="G41" s="109" t="s">
        <v>90</v>
      </c>
      <c r="H41" s="109" t="s">
        <v>91</v>
      </c>
      <c r="I41" s="71"/>
      <c r="J41" s="65"/>
      <c r="K41" s="43"/>
      <c r="L41" s="63"/>
      <c r="M41" s="37"/>
      <c r="O41" s="65"/>
      <c r="P41" s="105"/>
      <c r="Q41" s="8"/>
      <c r="R41" s="18"/>
      <c r="S41" s="106"/>
      <c r="T41" s="100"/>
      <c r="U41" s="36"/>
      <c r="V41" s="36"/>
      <c r="W41" s="36"/>
      <c r="X41" s="36"/>
      <c r="Y41" s="36"/>
      <c r="Z41" s="36"/>
      <c r="AA41" s="36"/>
      <c r="AB41" s="36"/>
    </row>
    <row customHeight="1" ht="12.75" r="42">
      <c r="A42" s="43"/>
      <c r="B42" s="110" t="s">
        <v>279</v>
      </c>
      <c r="C42" s="111" t="s">
        <v>85</v>
      </c>
      <c r="D42" s="111" t="s">
        <v>85</v>
      </c>
      <c r="E42" s="111" t="s">
        <v>85</v>
      </c>
      <c r="F42" s="111"/>
      <c r="G42" s="111"/>
      <c r="H42" s="111"/>
      <c r="I42" s="71"/>
      <c r="J42" s="65"/>
      <c r="K42" s="43"/>
      <c r="L42" s="63"/>
      <c r="M42" s="39"/>
      <c r="N42" s="40"/>
      <c r="O42" s="113"/>
      <c r="P42" s="114"/>
      <c r="Q42" s="115"/>
      <c r="R42" s="116"/>
      <c r="S42" s="117"/>
      <c r="T42" s="118"/>
      <c r="U42" s="36"/>
      <c r="V42" s="36"/>
      <c r="W42" s="36"/>
      <c r="X42" s="36"/>
      <c r="Y42" s="36"/>
      <c r="Z42" s="36"/>
      <c r="AA42" s="36"/>
      <c r="AB42" s="36"/>
    </row>
    <row customHeight="1" ht="12.75" r="43">
      <c r="A43" s="43"/>
      <c r="B43" s="110" t="s">
        <v>280</v>
      </c>
      <c r="C43" s="111"/>
      <c r="D43" s="111"/>
      <c r="E43" s="111" t="s">
        <v>85</v>
      </c>
      <c r="F43" s="111" t="s">
        <v>85</v>
      </c>
      <c r="G43" s="111" t="s">
        <v>85</v>
      </c>
      <c r="H43" s="111" t="s">
        <v>85</v>
      </c>
      <c r="I43" s="71"/>
      <c r="J43" s="65"/>
      <c r="K43" s="43"/>
      <c r="L43" s="90" t="s">
        <v>92</v>
      </c>
      <c r="M43" s="91"/>
      <c r="N43" s="91"/>
      <c r="O43" s="91"/>
      <c r="P43" s="43"/>
      <c r="Q43" s="43"/>
      <c r="R43" s="43"/>
      <c r="S43" s="43"/>
      <c r="T43" s="66"/>
      <c r="U43" s="36"/>
      <c r="V43" s="36"/>
      <c r="W43" s="36"/>
      <c r="X43" s="36"/>
      <c r="Y43" s="36"/>
      <c r="Z43" s="36"/>
      <c r="AA43" s="36"/>
      <c r="AB43" s="36"/>
    </row>
    <row customHeight="1" ht="12.75" r="44">
      <c r="A44" s="43"/>
      <c r="B44" s="110"/>
      <c r="C44" s="112"/>
      <c r="D44" s="112"/>
      <c r="E44" s="112"/>
      <c r="F44" s="112"/>
      <c r="G44" s="112"/>
      <c r="H44" s="112"/>
      <c r="I44" s="71"/>
      <c r="J44" s="65"/>
      <c r="K44" s="43"/>
      <c r="L44" s="77"/>
      <c r="M44" s="33"/>
      <c r="N44" s="33"/>
      <c r="O44" s="33"/>
      <c r="P44" s="33"/>
      <c r="Q44" s="33"/>
      <c r="R44" s="33"/>
      <c r="S44" s="33"/>
      <c r="T44" s="85"/>
      <c r="U44" s="36"/>
      <c r="V44" s="36"/>
      <c r="W44" s="36"/>
      <c r="X44" s="36"/>
      <c r="Y44" s="36"/>
      <c r="Z44" s="36"/>
      <c r="AA44" s="36"/>
      <c r="AB44" s="36"/>
    </row>
    <row customHeight="1" ht="15.75" r="45">
      <c r="A45" s="43"/>
      <c r="B45" s="119"/>
      <c r="C45" s="33"/>
      <c r="D45" s="33"/>
      <c r="E45" s="33"/>
      <c r="F45" s="33"/>
      <c r="G45" s="33"/>
      <c r="H45" s="85"/>
      <c r="I45" s="71"/>
      <c r="J45" s="65"/>
      <c r="K45" s="43"/>
      <c r="L45" s="71"/>
      <c r="T45" s="65"/>
      <c r="U45" s="36"/>
      <c r="V45" s="36"/>
      <c r="W45" s="36"/>
      <c r="X45" s="36"/>
      <c r="Y45" s="36"/>
      <c r="Z45" s="36"/>
      <c r="AA45" s="36"/>
      <c r="AB45" s="36"/>
    </row>
    <row customHeight="1" ht="15.75" r="46">
      <c r="A46" s="43"/>
      <c r="B46" s="87"/>
      <c r="C46" s="74"/>
      <c r="D46" s="74"/>
      <c r="E46" s="74"/>
      <c r="F46" s="74"/>
      <c r="G46" s="74"/>
      <c r="H46" s="75"/>
      <c r="I46" s="87"/>
      <c r="J46" s="75"/>
      <c r="K46" s="43"/>
      <c r="L46" s="120"/>
      <c r="M46" s="40"/>
      <c r="N46" s="40"/>
      <c r="O46" s="40"/>
      <c r="P46" s="40"/>
      <c r="Q46" s="40"/>
      <c r="R46" s="40"/>
      <c r="S46" s="40"/>
      <c r="T46" s="113"/>
      <c r="U46" s="36"/>
      <c r="V46" s="36"/>
      <c r="W46" s="36"/>
      <c r="X46" s="36"/>
      <c r="Y46" s="36"/>
      <c r="Z46" s="36"/>
      <c r="AA46" s="36"/>
      <c r="AB46" s="36"/>
    </row>
    <row customHeight="1" ht="15.75" r="47">
      <c r="A47" s="121" t="s">
        <v>93</v>
      </c>
      <c r="B47" s="31"/>
      <c r="C47" s="159" t="str">
        <f>=HYPERLINK("https://professionnels.ofb.fr/fr/node/282", "Surveillance de la qualité de l’eau dans le cadre DCE")</f>
      </c>
      <c r="D47" s="94"/>
      <c r="E47" s="94"/>
      <c r="F47" s="95"/>
      <c r="G47" s="150" t="inlineStr">
        <is>
          <t/>
        </is>
      </c>
      <c r="H47" s="94"/>
      <c r="I47" s="94"/>
      <c r="J47" s="95"/>
      <c r="K47" s="123" t="s">
        <v>93</v>
      </c>
      <c r="L47" s="18"/>
      <c r="M47" s="124"/>
      <c r="N47" s="8"/>
      <c r="O47" s="18"/>
      <c r="P47" s="124"/>
      <c r="Q47" s="8"/>
      <c r="R47" s="8"/>
      <c r="S47" s="8"/>
      <c r="T47" s="18"/>
      <c r="U47" s="36"/>
      <c r="V47" s="36"/>
      <c r="W47" s="36"/>
      <c r="X47" s="36"/>
      <c r="Y47" s="36"/>
      <c r="Z47" s="36"/>
      <c r="AA47" s="36"/>
      <c r="AB47" s="36"/>
    </row>
    <row customHeight="1" ht="15.75" r="48">
      <c r="A48" s="31"/>
      <c r="B48" s="31"/>
      <c r="C48" s="160" t="str">
        <f>=HYPERLINK("https://www.ofb.gouv.fr/les-laboratoires-dhydrobiologie", "Les laboratoires d'hydrobiologie")</f>
      </c>
      <c r="D48" s="8"/>
      <c r="E48" s="8"/>
      <c r="F48" s="18"/>
      <c r="G48" s="151" t="inlineStr">
        <is>
          <t/>
        </is>
      </c>
      <c r="H48" s="8"/>
      <c r="I48" s="8"/>
      <c r="J48" s="18"/>
      <c r="K48" s="31"/>
      <c r="L48" s="31"/>
      <c r="M48" s="124"/>
      <c r="N48" s="8"/>
      <c r="O48" s="18"/>
      <c r="P48" s="124"/>
      <c r="Q48" s="8"/>
      <c r="R48" s="8"/>
      <c r="S48" s="8"/>
      <c r="T48" s="18"/>
      <c r="U48" s="36"/>
      <c r="V48" s="36"/>
      <c r="W48" s="36"/>
      <c r="X48" s="36"/>
      <c r="Y48" s="36"/>
      <c r="Z48" s="36"/>
      <c r="AA48" s="36"/>
      <c r="AB48" s="36"/>
    </row>
    <row customHeight="1" ht="15.75" r="49">
      <c r="A49" s="152">
        <v>45933.0</v>
      </c>
      <c r="B49" s="18"/>
      <c r="C49" s="160" t="str">
        <f>=HYPERLINK("https://ofbidf.shinyapps.io/HydrobioIdF/", "Suivis hydrobiologiques en Île-de-France")</f>
      </c>
      <c r="D49" s="8"/>
      <c r="E49" s="8"/>
      <c r="F49" s="18"/>
      <c r="G49" s="151" t="inlineStr">
        <is>
          <t/>
        </is>
      </c>
      <c r="H49" s="8"/>
      <c r="I49" s="8"/>
      <c r="J49" s="18"/>
      <c r="K49" s="31"/>
      <c r="L49" s="31"/>
      <c r="M49" s="124"/>
      <c r="N49" s="8"/>
      <c r="O49" s="18"/>
      <c r="P49" s="124"/>
      <c r="Q49" s="8"/>
      <c r="R49" s="8"/>
      <c r="S49" s="8"/>
      <c r="T49" s="18"/>
      <c r="U49" s="36"/>
      <c r="V49" s="36"/>
      <c r="W49" s="36"/>
      <c r="X49" s="36"/>
      <c r="Y49" s="36"/>
      <c r="Z49" s="36"/>
      <c r="AA49" s="36"/>
      <c r="AB49" s="36"/>
    </row>
    <row customHeight="1" ht="15.75" r="50">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row>
    <row customHeight="1" ht="15.75" r="5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row>
    <row customHeight="1" ht="15.75" r="52">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row>
    <row customHeight="1" ht="15.75" r="5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row>
    <row customHeight="1" ht="15.75" r="54">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row>
    <row customHeight="1" ht="15.75" r="5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row>
    <row customHeight="1" ht="15.75" r="56">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row>
    <row customHeight="1" ht="15.75" r="57">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row>
    <row customHeight="1" ht="15.75" r="58">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row>
    <row customHeight="1" ht="15.75" r="59">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row>
    <row customHeight="1" ht="15.75" r="60">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row>
    <row customHeight="1" ht="15.75" r="6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row>
    <row customHeight="1" ht="15.75" r="62">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row>
    <row customHeight="1" ht="15.75" r="6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row>
    <row customHeight="1" ht="15.75" r="64">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row>
    <row customHeight="1" ht="15.75" r="6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row>
    <row customHeight="1" ht="15.75" r="66">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row>
    <row customHeight="1" ht="15.75" r="67">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customHeight="1" ht="15.75" r="68">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row>
    <row customHeight="1" ht="15.75" r="69">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row>
    <row customHeight="1" ht="15.75" r="70">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row>
    <row customHeight="1" ht="15.75" r="7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row>
    <row customHeight="1" ht="15.75" r="72">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row>
    <row customHeight="1" ht="15.75" r="7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row>
    <row customHeight="1" ht="15.75" r="74">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row>
    <row customHeight="1" ht="15.75" r="7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row>
    <row customHeight="1" ht="15.75" r="76">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row>
    <row customHeight="1" ht="15.75" r="77">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row>
    <row customHeight="1" ht="15.75" r="78">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row>
    <row customHeight="1" ht="15.75" r="79">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row>
    <row customHeight="1" ht="15.75" r="80">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row>
    <row customHeight="1" ht="15.75" r="8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row>
    <row customHeight="1" ht="15.75" r="8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row>
    <row customHeight="1" ht="15.75" r="8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row>
    <row customHeight="1" ht="15.75" r="84">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row>
    <row customHeight="1" ht="15.75" r="8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row>
    <row customHeight="1" ht="15.75" r="86">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row>
    <row customHeight="1" ht="15.75" r="87">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row>
    <row customHeight="1" ht="15.75" r="88">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row>
    <row customHeight="1" ht="15.75" r="89">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row>
    <row customHeight="1" ht="15.75" r="90">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row>
    <row customHeight="1" ht="15.75" r="9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row>
    <row customHeight="1" ht="15.75" r="92">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row>
    <row customHeight="1" ht="15.75" r="9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row>
    <row customHeight="1" ht="15.75" r="94">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row>
    <row customHeight="1" ht="15.75" r="9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row>
    <row customHeight="1" ht="15.75" r="96">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row>
    <row customHeight="1" ht="15.75" r="97">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row>
    <row customHeight="1" ht="15.75" r="98">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row>
    <row customHeight="1" ht="15.75" r="99">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row>
    <row customHeight="1" ht="15.75" r="100">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row>
    <row customHeight="1" ht="15.75" r="10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row>
    <row customHeight="1" ht="15.75" r="102">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row>
    <row customHeight="1" ht="15.75" r="1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row>
    <row customHeight="1" ht="15.75" r="104">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row>
    <row customHeight="1" ht="15.75" r="10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row>
    <row customHeight="1" ht="15.75" r="106">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row>
    <row customHeight="1" ht="15.75" r="107">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row>
    <row customHeight="1" ht="15.75" r="108">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row>
    <row customHeight="1" ht="15.75" r="109">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row>
    <row customHeight="1" ht="15.75" r="110">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row>
    <row customHeight="1" ht="15.75" r="11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row>
    <row customHeight="1" ht="15.75" r="112">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row>
    <row customHeight="1" ht="15.75" r="11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row>
    <row customHeight="1" ht="15.75" r="114">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row>
    <row customHeight="1" ht="15.75" r="11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row>
    <row customHeight="1" ht="15.75" r="116">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row>
    <row customHeight="1" ht="15.75" r="117">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row>
    <row customHeight="1" ht="15.75" r="118">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row>
    <row customHeight="1" ht="15.75" r="119">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row>
    <row customHeight="1" ht="15.75" r="120">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row>
    <row customHeight="1" ht="15.75" r="12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row>
    <row customHeight="1" ht="15.75" r="122">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row>
    <row customHeight="1" ht="15.75" r="12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row>
    <row customHeight="1" ht="15.75" r="124">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row>
    <row customHeight="1" ht="15.75" r="1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row>
    <row customHeight="1" ht="15.75" r="126">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row>
    <row customHeight="1" ht="15.75" r="127">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row>
    <row customHeight="1" ht="15.75" r="128">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row>
    <row customHeight="1" ht="15.75" r="129">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row>
    <row customHeight="1" ht="15.75" r="130">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row>
    <row customHeight="1" ht="15.75" r="13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row>
    <row customHeight="1" ht="15.75" r="13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row>
    <row customHeight="1" ht="15.75" r="13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row>
    <row customHeight="1" ht="15.75" r="134">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row>
    <row customHeight="1" ht="15.75" r="13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row>
    <row customHeight="1" ht="15.75" r="136">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row>
    <row customHeight="1" ht="15.75" r="137">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row>
    <row customHeight="1" ht="15.75" r="138">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row>
    <row customHeight="1" ht="15.75" r="139">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row>
    <row customHeight="1" ht="15.75" r="140">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row>
    <row customHeight="1" ht="15.75" r="14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row>
    <row customHeight="1" ht="15.75" r="142">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row>
    <row customHeight="1" ht="15.75" r="14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row>
    <row customHeight="1" ht="15.75" r="144">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row>
    <row customHeight="1" ht="15.75" r="14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row>
    <row customHeight="1" ht="15.75" r="146">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row>
    <row customHeight="1" ht="15.75" r="147">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row>
    <row customHeight="1" ht="15.75" r="148">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row>
    <row customHeight="1" ht="15.75" r="149">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row>
    <row customHeight="1" ht="15.75" r="150">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row>
    <row customHeight="1" ht="15.75" r="15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row>
    <row customHeight="1" ht="15.75" r="152">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row>
    <row customHeight="1" ht="15.75" r="15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row>
    <row customHeight="1" ht="15.75" r="154">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row>
    <row customHeight="1" ht="15.75" r="15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row>
    <row customHeight="1" ht="15.75" r="156">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row>
    <row customHeight="1" ht="15.75" r="157">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row>
    <row customHeight="1" ht="15.75" r="158">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row>
    <row customHeight="1" ht="15.75" r="159">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row>
    <row customHeight="1" ht="15.75" r="160">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row>
    <row customHeight="1" ht="15.75" r="16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row>
    <row customHeight="1" ht="15.75" r="162">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row>
    <row customHeight="1" ht="15.75" r="16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row>
    <row customHeight="1" ht="15.75" r="164">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row>
    <row customHeight="1" ht="15.75" r="16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row>
    <row customHeight="1" ht="15.75" r="166">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row>
    <row customHeight="1" ht="15.75" r="167">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row>
    <row customHeight="1" ht="15.75" r="168">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row>
    <row customHeight="1" ht="15.75" r="169">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row>
    <row customHeight="1" ht="15.75" r="170">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row>
    <row customHeight="1" ht="15.75" r="17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row>
    <row customHeight="1" ht="15.75" r="172">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row>
    <row customHeight="1" ht="15.75" r="17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row>
    <row customHeight="1" ht="15.75" r="174">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row>
    <row customHeight="1" ht="15.75" r="17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row>
    <row customHeight="1" ht="15.75" r="176">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row>
    <row customHeight="1" ht="15.75" r="177">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row>
    <row customHeight="1" ht="15.75" r="178">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row>
    <row customHeight="1" ht="15.75" r="179">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row>
    <row customHeight="1" ht="15.75" r="180">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row>
    <row customHeight="1" ht="15.75" r="18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row>
    <row customHeight="1" ht="15.75" r="182">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row>
    <row customHeight="1" ht="15.75" r="18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row>
    <row customHeight="1" ht="15.75" r="184">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row>
    <row customHeight="1" ht="15.75" r="18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row>
    <row customHeight="1" ht="15.75" r="186">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row>
    <row customHeight="1" ht="15.75" r="187">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row>
    <row customHeight="1" ht="15.75" r="188">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row>
    <row customHeight="1" ht="15.75" r="189">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row>
    <row customHeight="1" ht="15.75" r="190">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row>
    <row customHeight="1" ht="15.75" r="19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row>
    <row customHeight="1" ht="15.75" r="192">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row>
    <row customHeight="1" ht="15.75" r="19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row>
    <row customHeight="1" ht="15.75" r="194">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row>
    <row customHeight="1" ht="15.75" r="19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row>
    <row customHeight="1" ht="15.75" r="196">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row>
    <row customHeight="1" ht="15.75" r="197">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row>
    <row customHeight="1" ht="15.75" r="198">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row>
    <row customHeight="1" ht="15.75" r="199">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row>
    <row customHeight="1" ht="15.75" r="200">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row>
    <row customHeight="1" ht="15.75" r="20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row>
    <row customHeight="1" ht="15.75" r="202">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row>
    <row customHeight="1" ht="15.75" r="2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row>
    <row customHeight="1" ht="15.75" r="204">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row>
    <row customHeight="1" ht="15.75" r="205">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row>
    <row customHeight="1" ht="15.75" r="206">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row>
    <row customHeight="1" ht="15.75" r="207">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row>
    <row customHeight="1" ht="15.75" r="208">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row>
    <row customHeight="1" ht="15.75" r="209">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row>
    <row customHeight="1" ht="15.75" r="210">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row>
    <row customHeight="1" ht="15.75" r="21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row>
    <row customHeight="1" ht="15.75" r="212">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row>
    <row customHeight="1" ht="15.75" r="21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row>
    <row customHeight="1" ht="15.75" r="214">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row>
    <row customHeight="1" ht="15.75" r="215">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row>
    <row customHeight="1" ht="15.75" r="216">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row>
    <row customHeight="1" ht="15.75" r="217">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row>
    <row customHeight="1" ht="15.75" r="218">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row>
    <row customHeight="1" ht="15.75" r="219">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row>
    <row customHeight="1" ht="15.75" r="220">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row>
    <row customHeight="1" ht="15.75" r="22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row>
    <row customHeight="1" ht="15.75" r="222">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row>
    <row customHeight="1" ht="15.75" r="22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row>
    <row customHeight="1" ht="15.75" r="224">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row>
    <row customHeight="1" ht="15.75" r="225">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row>
    <row customHeight="1" ht="15.75" r="226">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row>
    <row customHeight="1" ht="15.75" r="227">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row>
    <row customHeight="1" ht="15.75" r="228">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row>
    <row customHeight="1" ht="15.75" r="229">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row>
    <row customHeight="1" ht="15.75" r="230">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row>
    <row customHeight="1" ht="15.75" r="23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row>
    <row customHeight="1" ht="15.75" r="232">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row>
    <row customHeight="1" ht="15.75" r="23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row>
    <row customHeight="1" ht="15.75" r="234">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row>
    <row customHeight="1" ht="15.75" r="235">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row>
    <row customHeight="1" ht="15.75" r="236">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row>
    <row customHeight="1" ht="15.75" r="237">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row>
    <row customHeight="1" ht="15.75" r="238">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row>
    <row customHeight="1" ht="15.75" r="239">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row>
    <row customHeight="1" ht="15.75" r="240">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row>
    <row customHeight="1" ht="15.75" r="24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row>
    <row customHeight="1" ht="15.75" r="242">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row>
    <row customHeight="1" ht="15.75" r="24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row>
    <row customHeight="1" ht="15.75" r="244">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row>
    <row customHeight="1" ht="15.75" r="245">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row>
    <row customHeight="1" ht="15.75" r="246">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row>
    <row customHeight="1" ht="15.75" r="247">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row>
    <row customHeight="1" ht="15.75" r="248">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row>
    <row customHeight="1" ht="15.75" r="249">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row>
  </sheetData>
  <mergeCells count="48">
    <mergeCell ref="L44:T46"/>
    <mergeCell ref="A49:B49"/>
    <mergeCell ref="B45:H46"/>
    <mergeCell ref="K47:L47"/>
    <mergeCell ref="C1:I3"/>
    <mergeCell ref="M1:S3"/>
    <mergeCell ref="I6:J11"/>
    <mergeCell ref="N6:O7"/>
    <mergeCell ref="P9:T14"/>
    <mergeCell ref="N10:O10"/>
    <mergeCell ref="N11:O14"/>
    <mergeCell ref="M6:M7"/>
    <mergeCell ref="L11:L14"/>
    <mergeCell ref="M11:M14"/>
    <mergeCell ref="I13:J29"/>
    <mergeCell ref="L16:O27"/>
    <mergeCell ref="M29:O42"/>
    <mergeCell ref="I31:J46"/>
    <mergeCell ref="B23:E35"/>
    <mergeCell ref="B36:E36"/>
    <mergeCell ref="P16:T27"/>
    <mergeCell ref="C8:H11"/>
    <mergeCell ref="C12:H15"/>
    <mergeCell ref="C16:H20"/>
    <mergeCell ref="B21:F21"/>
    <mergeCell ref="C22:H22"/>
    <mergeCell ref="F23:H23"/>
    <mergeCell ref="F24:H35"/>
    <mergeCell ref="C47:J47"/>
    <mergeCell ref="C48:J48"/>
    <mergeCell ref="C49:J49"/>
    <mergeCell ref="M47:T47"/>
    <mergeCell ref="M48:T48"/>
    <mergeCell ref="M49:T49"/>
    <mergeCell ref="P29:T29"/>
    <mergeCell ref="P30:T30"/>
    <mergeCell ref="P31:T31"/>
    <mergeCell ref="P32:T32"/>
    <mergeCell ref="P33:T33"/>
    <mergeCell ref="P34:T34"/>
    <mergeCell ref="P35:T35"/>
    <mergeCell ref="P36:T36"/>
    <mergeCell ref="P37:T37"/>
    <mergeCell ref="P38:T38"/>
    <mergeCell ref="P39:T39"/>
    <mergeCell ref="P40:T40"/>
    <mergeCell ref="P41:T41"/>
    <mergeCell ref="P42:T42"/>
  </mergeCells>
  <conditionalFormatting sqref="Q6">
    <cfRule type="containsBlanks" dxfId="4" priority="1">
      <formula>LEN(TRIM(Q6))=0</formula>
    </cfRule>
  </conditionalFormatting>
  <conditionalFormatting sqref="R6">
    <cfRule type="containsBlanks" dxfId="5" priority="2">
      <formula>LEN(TRIM(R6))=0</formula>
    </cfRule>
  </conditionalFormatting>
  <conditionalFormatting sqref="T6">
    <cfRule type="containsBlanks" dxfId="7" priority="3">
      <formula>LEN(TRIM(T6))=0</formula>
    </cfRule>
  </conditionalFormatting>
  <conditionalFormatting sqref="P6">
    <cfRule type="containsBlanks" dxfId="8" priority="4">
      <formula>LEN(TRIM(P6))=0</formula>
    </cfRule>
  </conditionalFormatting>
  <conditionalFormatting sqref="C38:H40 C42:H44">
    <cfRule type="notContainsBlanks" dxfId="9" priority="5">
      <formula>LEN(TRIM(C38))&gt;0</formula>
    </cfRule>
  </conditionalFormatting>
  <conditionalFormatting sqref="P7">
    <cfRule type="expression" dxfId="10" priority="6">
      <formula>ISBLANK(P6)</formula>
    </cfRule>
  </conditionalFormatting>
  <conditionalFormatting sqref="Q7">
    <cfRule type="expression" dxfId="11" priority="7">
      <formula>ISBLANK(Q6)</formula>
    </cfRule>
  </conditionalFormatting>
  <conditionalFormatting sqref="R7">
    <cfRule type="expression" dxfId="11" priority="8">
      <formula>ISBLANK(R6)</formula>
    </cfRule>
  </conditionalFormatting>
  <conditionalFormatting sqref="S7">
    <cfRule type="expression" dxfId="11" priority="9">
      <formula>ISBLANK(S6)</formula>
    </cfRule>
  </conditionalFormatting>
  <conditionalFormatting sqref="T7">
    <cfRule type="expression" dxfId="11" priority="10">
      <formula>ISBLANK(T6)</formula>
    </cfRule>
  </conditionalFormatting>
  <conditionalFormatting sqref="S6">
    <cfRule type="containsBlanks" dxfId="6" priority="11">
      <formula>LEN(TRIM(S6))=0</formula>
    </cfRule>
  </conditionalFormatting>
  <hyperlinks>
    <hyperlink ref="S29" r:id="rId1h"/>
    <hyperlink ref="G47" r:id="rId2h"/>
    <hyperlink ref="G48" r:id="rId3h"/>
    <hyperlink ref="G49" r:id="rId4h"/>
  </hyperlinks>
  <printOptions/>
  <pageMargins bottom="0.07874015748031496" footer="0.0" header="0.0" left="0.07874015748031496" right="0.07874015748031496" top="0.07874015748031496"/>
  <pageSetup paperSize="9" orientation="portrait"/>
  <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sheetPr>
  <sheetViews>
    <sheetView showGridLines="0" workbookViewId="0"/>
  </sheetViews>
  <sheetFormatPr customHeight="1" defaultColWidth="14.43" defaultRowHeight="15.0"/>
  <cols>
    <col customWidth="1" min="1" max="1" width="2.71"/>
    <col customWidth="1" min="2" max="2" width="13.29"/>
    <col customWidth="1" min="3" max="8" width="9.71"/>
    <col customWidth="1" min="9" max="9" width="12.71"/>
    <col customWidth="1" min="10" max="10" width="13.0"/>
    <col customWidth="1" min="11" max="11" width="2.71"/>
    <col customWidth="1" min="12" max="13" width="20.71"/>
    <col customWidth="1" min="14" max="15" width="10.71"/>
    <col customWidth="1" min="16" max="20" width="7.0"/>
    <col customWidth="1" min="21" max="28" width="10.71"/>
  </cols>
  <sheetData>
    <row customHeight="1" ht="15.0" r="1">
      <c r="A1" s="31"/>
      <c r="B1" s="31"/>
      <c r="C1" s="32" t="s">
        <v>285</v>
      </c>
      <c r="D1" s="33"/>
      <c r="E1" s="33"/>
      <c r="F1" s="33"/>
      <c r="G1" s="33"/>
      <c r="H1" s="33"/>
      <c r="I1" s="34"/>
      <c r="J1" s="31"/>
      <c r="K1" s="31"/>
      <c r="L1" s="31"/>
      <c r="M1" s="35" t="str">
        <f>C1</f>
        <v>Surveillance des cours d'eau - Diatomées</v>
      </c>
      <c r="N1" s="33"/>
      <c r="O1" s="33"/>
      <c r="P1" s="33"/>
      <c r="Q1" s="33"/>
      <c r="R1" s="33"/>
      <c r="S1" s="34"/>
      <c r="T1" s="31"/>
      <c r="U1" s="36"/>
      <c r="V1" s="36"/>
      <c r="W1" s="36"/>
      <c r="X1" s="36"/>
      <c r="Y1" s="36"/>
      <c r="Z1" s="36"/>
      <c r="AA1" s="36"/>
      <c r="AB1" s="36"/>
    </row>
    <row customHeight="1" ht="15.0" r="2">
      <c r="A2" s="31"/>
      <c r="B2" s="31"/>
      <c r="C2" s="37"/>
      <c r="I2" s="38"/>
      <c r="J2" s="31"/>
      <c r="K2" s="31"/>
      <c r="L2" s="31"/>
      <c r="M2" s="37"/>
      <c r="S2" s="38"/>
      <c r="T2" s="31"/>
      <c r="U2" s="36"/>
      <c r="V2" s="36"/>
      <c r="W2" s="36"/>
      <c r="X2" s="36"/>
      <c r="Y2" s="36"/>
      <c r="Z2" s="36"/>
      <c r="AA2" s="36"/>
      <c r="AB2" s="36"/>
    </row>
    <row customHeight="1" ht="15.0" r="3">
      <c r="A3" s="31"/>
      <c r="B3" s="31"/>
      <c r="C3" s="39"/>
      <c r="D3" s="40"/>
      <c r="E3" s="40"/>
      <c r="F3" s="40"/>
      <c r="G3" s="40"/>
      <c r="H3" s="40"/>
      <c r="I3" s="41"/>
      <c r="J3" s="31"/>
      <c r="K3" s="31"/>
      <c r="L3" s="31"/>
      <c r="M3" s="39"/>
      <c r="N3" s="40"/>
      <c r="O3" s="40"/>
      <c r="P3" s="40"/>
      <c r="Q3" s="40"/>
      <c r="R3" s="40"/>
      <c r="S3" s="41"/>
      <c r="T3" s="31"/>
      <c r="U3" s="36"/>
      <c r="V3" s="36"/>
      <c r="W3" s="36"/>
      <c r="X3" s="36"/>
      <c r="Y3" s="36"/>
      <c r="Z3" s="36"/>
      <c r="AA3" s="36"/>
      <c r="AB3" s="36"/>
    </row>
    <row r="4">
      <c r="A4" s="31"/>
      <c r="B4" s="31"/>
      <c r="C4" s="31"/>
      <c r="D4" s="31"/>
      <c r="E4" s="31"/>
      <c r="F4" s="31"/>
      <c r="G4" s="31"/>
      <c r="H4" s="31"/>
      <c r="I4" s="31"/>
      <c r="J4" s="31"/>
      <c r="K4" s="31"/>
      <c r="L4" s="31"/>
      <c r="M4" s="31"/>
      <c r="N4" s="31"/>
      <c r="O4" s="31"/>
      <c r="P4" s="31"/>
      <c r="Q4" s="31"/>
      <c r="R4" s="31"/>
      <c r="S4" s="31"/>
      <c r="T4" s="31"/>
      <c r="U4" s="36"/>
      <c r="V4" s="36"/>
      <c r="W4" s="36"/>
      <c r="X4" s="36"/>
      <c r="Y4" s="36"/>
      <c r="Z4" s="36"/>
      <c r="AA4" s="36"/>
      <c r="AB4" s="36"/>
    </row>
    <row r="5">
      <c r="A5" s="42" t="s">
        <v>48</v>
      </c>
      <c r="B5" s="43"/>
      <c r="C5" s="43"/>
      <c r="D5" s="43"/>
      <c r="E5" s="43"/>
      <c r="F5" s="43"/>
      <c r="G5" s="43"/>
      <c r="H5" s="43"/>
      <c r="I5" s="43"/>
      <c r="J5" s="43"/>
      <c r="K5" s="42" t="s">
        <v>49</v>
      </c>
      <c r="L5" s="43"/>
      <c r="M5" s="43"/>
      <c r="N5" s="43"/>
      <c r="O5" s="43"/>
      <c r="P5" s="44" t="s">
        <v>50</v>
      </c>
      <c r="Q5" s="43"/>
      <c r="R5" s="43"/>
      <c r="S5" s="43"/>
      <c r="T5" s="45"/>
      <c r="U5" s="36"/>
      <c r="V5" s="36"/>
      <c r="W5" s="36"/>
      <c r="X5" s="36"/>
      <c r="Y5" s="36"/>
      <c r="Z5" s="36"/>
      <c r="AA5" s="36"/>
      <c r="AB5" s="36"/>
    </row>
    <row r="6">
      <c r="A6" s="42"/>
      <c r="B6" s="43"/>
      <c r="C6" s="43"/>
      <c r="D6" s="43"/>
      <c r="E6" s="43"/>
      <c r="F6" s="43"/>
      <c r="G6" s="43"/>
      <c r="H6" s="43"/>
      <c r="I6" s="46"/>
      <c r="J6" s="34"/>
      <c r="K6" s="42"/>
      <c r="L6" s="36"/>
      <c r="M6" s="47" t="s">
        <v>286</v>
      </c>
      <c r="N6" s="48">
        <v>1.0</v>
      </c>
      <c r="O6" s="34"/>
      <c r="P6" s="49"/>
      <c r="Q6" s="50"/>
      <c r="R6" s="51"/>
      <c r="S6" s="52" t="s">
        <v>85</v>
      </c>
      <c r="T6" s="53"/>
      <c r="U6" s="36"/>
      <c r="V6" s="36"/>
      <c r="W6" s="36"/>
      <c r="X6" s="36"/>
      <c r="Y6" s="36"/>
      <c r="Z6" s="36"/>
      <c r="AA6" s="36"/>
      <c r="AB6" s="36"/>
    </row>
    <row r="7">
      <c r="A7" s="43"/>
      <c r="B7" s="43"/>
      <c r="C7" s="43"/>
      <c r="D7" s="43"/>
      <c r="E7" s="43"/>
      <c r="F7" s="43"/>
      <c r="G7" s="43"/>
      <c r="H7" s="54"/>
      <c r="I7" s="37"/>
      <c r="J7" s="38"/>
      <c r="K7" s="43"/>
      <c r="L7" s="43"/>
      <c r="M7" s="55"/>
      <c r="N7" s="39"/>
      <c r="O7" s="41"/>
      <c r="P7" s="56" t="s">
        <v>53</v>
      </c>
      <c r="Q7" s="57" t="s">
        <v>54</v>
      </c>
      <c r="R7" s="57" t="s">
        <v>55</v>
      </c>
      <c r="S7" s="57" t="s">
        <v>56</v>
      </c>
      <c r="T7" s="58" t="s">
        <v>57</v>
      </c>
      <c r="U7" s="36"/>
      <c r="V7" s="36"/>
      <c r="W7" s="36"/>
      <c r="X7" s="36"/>
      <c r="Y7" s="36"/>
      <c r="Z7" s="36"/>
      <c r="AA7" s="36"/>
      <c r="AB7" s="36"/>
    </row>
    <row r="8">
      <c r="A8" s="43"/>
      <c r="B8" s="59" t="s">
        <v>58</v>
      </c>
      <c r="C8" s="60" t="s">
        <v>266</v>
      </c>
      <c r="D8" s="61"/>
      <c r="E8" s="61"/>
      <c r="F8" s="61"/>
      <c r="G8" s="61"/>
      <c r="H8" s="62"/>
      <c r="I8" s="37"/>
      <c r="J8" s="38"/>
      <c r="K8" s="43"/>
      <c r="L8" s="54"/>
      <c r="M8" s="54"/>
      <c r="N8" s="54"/>
      <c r="O8" s="54"/>
      <c r="P8" s="63"/>
      <c r="Q8" s="43"/>
      <c r="R8" s="43"/>
      <c r="S8" s="43"/>
      <c r="T8" s="45"/>
      <c r="U8" s="36"/>
      <c r="V8" s="36"/>
      <c r="W8" s="36"/>
      <c r="X8" s="36"/>
      <c r="Y8" s="36"/>
      <c r="Z8" s="36"/>
      <c r="AA8" s="36"/>
      <c r="AB8" s="36"/>
    </row>
    <row r="9">
      <c r="A9" s="43"/>
      <c r="B9" s="64"/>
      <c r="C9" s="37"/>
      <c r="H9" s="65"/>
      <c r="I9" s="37"/>
      <c r="J9" s="38"/>
      <c r="K9" s="66"/>
      <c r="L9" s="67" t="s">
        <v>59</v>
      </c>
      <c r="M9" s="43"/>
      <c r="N9" s="43"/>
      <c r="O9" s="43"/>
      <c r="P9" s="68" t="s">
        <v>287</v>
      </c>
      <c r="T9" s="65"/>
      <c r="U9" s="36"/>
      <c r="V9" s="36"/>
      <c r="W9" s="36"/>
      <c r="X9" s="36"/>
      <c r="Y9" s="36"/>
      <c r="Z9" s="36"/>
      <c r="AA9" s="36"/>
      <c r="AB9" s="36"/>
    </row>
    <row r="10">
      <c r="A10" s="43"/>
      <c r="B10" s="64"/>
      <c r="C10" s="37"/>
      <c r="H10" s="65"/>
      <c r="I10" s="37"/>
      <c r="J10" s="38"/>
      <c r="K10" s="66"/>
      <c r="L10" s="69" t="s">
        <v>61</v>
      </c>
      <c r="M10" s="69" t="s">
        <v>62</v>
      </c>
      <c r="N10" s="70" t="s">
        <v>63</v>
      </c>
      <c r="O10" s="18"/>
      <c r="P10" s="71"/>
      <c r="T10" s="65"/>
      <c r="U10" s="36"/>
      <c r="V10" s="36"/>
      <c r="W10" s="36"/>
      <c r="X10" s="36"/>
      <c r="Y10" s="36"/>
      <c r="Z10" s="36"/>
      <c r="AA10" s="36"/>
      <c r="AB10" s="36"/>
    </row>
    <row customHeight="1" ht="30.0" r="11">
      <c r="A11" s="43"/>
      <c r="B11" s="72"/>
      <c r="C11" s="73"/>
      <c r="D11" s="74"/>
      <c r="E11" s="74"/>
      <c r="F11" s="74"/>
      <c r="G11" s="74"/>
      <c r="H11" s="75"/>
      <c r="I11" s="39"/>
      <c r="J11" s="41"/>
      <c r="K11" s="66"/>
      <c r="L11" s="76" t="s">
        <v>268</v>
      </c>
      <c r="M11" s="76" t="s">
        <v>269</v>
      </c>
      <c r="N11" s="77"/>
      <c r="O11" s="34"/>
      <c r="P11" s="71"/>
      <c r="T11" s="65"/>
      <c r="U11" s="36"/>
      <c r="V11" s="36"/>
      <c r="W11" s="36"/>
      <c r="X11" s="36"/>
      <c r="Y11" s="36"/>
      <c r="Z11" s="36"/>
      <c r="AA11" s="36"/>
      <c r="AB11" s="36"/>
    </row>
    <row r="12">
      <c r="A12" s="43"/>
      <c r="B12" s="78" t="s">
        <v>64</v>
      </c>
      <c r="C12" s="79" t="s">
        <v>270</v>
      </c>
      <c r="D12" s="61"/>
      <c r="E12" s="61"/>
      <c r="F12" s="61"/>
      <c r="G12" s="61"/>
      <c r="H12" s="62"/>
      <c r="I12" s="80" t="s">
        <v>65</v>
      </c>
      <c r="J12" s="81"/>
      <c r="K12" s="66"/>
      <c r="L12" s="82"/>
      <c r="M12" s="82"/>
      <c r="N12" s="71"/>
      <c r="O12" s="38"/>
      <c r="P12" s="71"/>
      <c r="T12" s="65"/>
      <c r="U12" s="36"/>
      <c r="V12" s="36"/>
      <c r="W12" s="36"/>
      <c r="X12" s="36"/>
      <c r="Y12" s="36"/>
      <c r="Z12" s="36"/>
      <c r="AA12" s="36"/>
      <c r="AB12" s="36"/>
    </row>
    <row r="13">
      <c r="A13" s="43"/>
      <c r="B13" s="83"/>
      <c r="C13" s="37"/>
      <c r="H13" s="65"/>
      <c r="I13" s="84" t="s">
        <v>288</v>
      </c>
      <c r="J13" s="85"/>
      <c r="K13" s="66"/>
      <c r="L13" s="82"/>
      <c r="M13" s="82"/>
      <c r="N13" s="71"/>
      <c r="O13" s="38"/>
      <c r="P13" s="71"/>
      <c r="T13" s="65"/>
      <c r="U13" s="36"/>
      <c r="V13" s="36"/>
      <c r="W13" s="36"/>
      <c r="X13" s="36"/>
      <c r="Y13" s="36"/>
      <c r="Z13" s="36"/>
      <c r="AA13" s="36"/>
      <c r="AB13" s="36"/>
    </row>
    <row customHeight="1" ht="30.0" r="14">
      <c r="A14" s="43"/>
      <c r="B14" s="83"/>
      <c r="C14" s="37"/>
      <c r="H14" s="65"/>
      <c r="I14" s="71"/>
      <c r="J14" s="65"/>
      <c r="K14" s="66"/>
      <c r="L14" s="86"/>
      <c r="M14" s="86"/>
      <c r="N14" s="87"/>
      <c r="O14" s="88"/>
      <c r="P14" s="87"/>
      <c r="Q14" s="74"/>
      <c r="R14" s="74"/>
      <c r="S14" s="74"/>
      <c r="T14" s="75"/>
      <c r="U14" s="36"/>
      <c r="V14" s="36"/>
      <c r="W14" s="36"/>
      <c r="X14" s="36"/>
      <c r="Y14" s="36"/>
      <c r="Z14" s="36"/>
      <c r="AA14" s="36"/>
      <c r="AB14" s="36"/>
    </row>
    <row r="15">
      <c r="A15" s="43"/>
      <c r="B15" s="89"/>
      <c r="C15" s="73"/>
      <c r="D15" s="74"/>
      <c r="E15" s="74"/>
      <c r="F15" s="74"/>
      <c r="G15" s="74"/>
      <c r="H15" s="75"/>
      <c r="I15" s="71"/>
      <c r="J15" s="65"/>
      <c r="K15" s="43"/>
      <c r="L15" s="90" t="s">
        <v>67</v>
      </c>
      <c r="M15" s="91"/>
      <c r="N15" s="91"/>
      <c r="O15" s="92"/>
      <c r="P15" s="90" t="s">
        <v>68</v>
      </c>
      <c r="Q15" s="91"/>
      <c r="R15" s="91"/>
      <c r="S15" s="91"/>
      <c r="T15" s="92"/>
      <c r="U15" s="36"/>
      <c r="V15" s="36"/>
      <c r="W15" s="36"/>
      <c r="X15" s="36"/>
      <c r="Y15" s="36"/>
      <c r="Z15" s="36"/>
      <c r="AA15" s="36"/>
      <c r="AB15" s="36"/>
    </row>
    <row r="16">
      <c r="A16" s="43"/>
      <c r="B16" s="78" t="s">
        <v>69</v>
      </c>
      <c r="C16" s="79" t="s">
        <v>289</v>
      </c>
      <c r="D16" s="61"/>
      <c r="E16" s="61"/>
      <c r="F16" s="61"/>
      <c r="G16" s="61"/>
      <c r="H16" s="62"/>
      <c r="I16" s="71"/>
      <c r="J16" s="65"/>
      <c r="K16" s="43"/>
      <c r="L16" s="77" t="s">
        <v>290</v>
      </c>
      <c r="M16" s="33"/>
      <c r="N16" s="33"/>
      <c r="O16" s="85"/>
      <c r="P16" s="77" t="s">
        <v>291</v>
      </c>
      <c r="Q16" s="33"/>
      <c r="R16" s="33"/>
      <c r="S16" s="33"/>
      <c r="T16" s="85"/>
      <c r="U16" s="36"/>
      <c r="V16" s="36"/>
      <c r="W16" s="36"/>
      <c r="X16" s="36"/>
      <c r="Y16" s="36"/>
      <c r="Z16" s="36"/>
      <c r="AA16" s="36"/>
      <c r="AB16" s="36"/>
    </row>
    <row r="17">
      <c r="A17" s="43"/>
      <c r="B17" s="83"/>
      <c r="C17" s="37"/>
      <c r="H17" s="65"/>
      <c r="I17" s="71"/>
      <c r="J17" s="65"/>
      <c r="K17" s="43"/>
      <c r="L17" s="71"/>
      <c r="O17" s="65"/>
      <c r="P17" s="71"/>
      <c r="T17" s="65"/>
      <c r="U17" s="36"/>
      <c r="V17" s="36"/>
      <c r="W17" s="36"/>
      <c r="X17" s="36"/>
      <c r="Y17" s="36"/>
      <c r="Z17" s="36"/>
      <c r="AA17" s="36"/>
      <c r="AB17" s="36"/>
    </row>
    <row r="18">
      <c r="A18" s="43"/>
      <c r="B18" s="83"/>
      <c r="C18" s="37"/>
      <c r="H18" s="65"/>
      <c r="I18" s="71"/>
      <c r="J18" s="65"/>
      <c r="K18" s="43"/>
      <c r="L18" s="71"/>
      <c r="O18" s="65"/>
      <c r="P18" s="71"/>
      <c r="T18" s="65"/>
      <c r="U18" s="36"/>
      <c r="V18" s="36"/>
      <c r="W18" s="36"/>
      <c r="X18" s="36"/>
      <c r="Y18" s="36"/>
      <c r="Z18" s="36"/>
      <c r="AA18" s="36"/>
      <c r="AB18" s="36"/>
    </row>
    <row r="19">
      <c r="A19" s="43"/>
      <c r="B19" s="83"/>
      <c r="C19" s="37"/>
      <c r="H19" s="65"/>
      <c r="I19" s="71"/>
      <c r="J19" s="65"/>
      <c r="K19" s="43"/>
      <c r="L19" s="71"/>
      <c r="O19" s="65"/>
      <c r="P19" s="71"/>
      <c r="T19" s="65"/>
      <c r="U19" s="36"/>
      <c r="V19" s="36"/>
      <c r="W19" s="36"/>
      <c r="X19" s="36"/>
      <c r="Y19" s="36"/>
      <c r="Z19" s="36"/>
      <c r="AA19" s="36"/>
      <c r="AB19" s="36"/>
    </row>
    <row customHeight="1" ht="30.0" r="20">
      <c r="A20" s="43"/>
      <c r="B20" s="89"/>
      <c r="C20" s="73"/>
      <c r="D20" s="74"/>
      <c r="E20" s="74"/>
      <c r="F20" s="74"/>
      <c r="G20" s="74"/>
      <c r="H20" s="75"/>
      <c r="I20" s="71"/>
      <c r="J20" s="65"/>
      <c r="K20" s="43"/>
      <c r="L20" s="71"/>
      <c r="O20" s="65"/>
      <c r="P20" s="71"/>
      <c r="T20" s="65"/>
      <c r="U20" s="36"/>
      <c r="V20" s="36"/>
      <c r="W20" s="36"/>
      <c r="X20" s="36"/>
      <c r="Y20" s="36"/>
      <c r="Z20" s="36"/>
      <c r="AA20" s="36"/>
      <c r="AB20" s="36"/>
    </row>
    <row customHeight="1" ht="15.75" r="21">
      <c r="A21" s="43"/>
      <c r="B21" s="93" t="s">
        <v>70</v>
      </c>
      <c r="C21" s="94"/>
      <c r="D21" s="94"/>
      <c r="E21" s="94"/>
      <c r="F21" s="95"/>
      <c r="G21" s="96"/>
      <c r="H21" s="97"/>
      <c r="I21" s="71"/>
      <c r="J21" s="65"/>
      <c r="K21" s="43"/>
      <c r="L21" s="71"/>
      <c r="O21" s="65"/>
      <c r="P21" s="71"/>
      <c r="T21" s="65"/>
      <c r="U21" s="36"/>
      <c r="V21" s="36"/>
      <c r="W21" s="36"/>
      <c r="X21" s="36"/>
      <c r="Y21" s="36"/>
      <c r="Z21" s="36"/>
      <c r="AA21" s="36"/>
      <c r="AB21" s="36"/>
    </row>
    <row customHeight="1" ht="15.75" r="22">
      <c r="A22" s="43"/>
      <c r="B22" s="98" t="s">
        <v>71</v>
      </c>
      <c r="C22" s="147" t="s">
        <v>72</v>
      </c>
      <c r="D22" s="8"/>
      <c r="E22" s="8"/>
      <c r="F22" s="8"/>
      <c r="G22" s="8"/>
      <c r="H22" s="100"/>
      <c r="I22" s="71"/>
      <c r="J22" s="65"/>
      <c r="K22" s="43"/>
      <c r="L22" s="71"/>
      <c r="O22" s="65"/>
      <c r="P22" s="71"/>
      <c r="T22" s="65"/>
      <c r="U22" s="36"/>
      <c r="V22" s="36"/>
      <c r="W22" s="36"/>
      <c r="X22" s="36"/>
      <c r="Y22" s="36"/>
      <c r="Z22" s="36"/>
      <c r="AA22" s="36"/>
      <c r="AB22" s="36"/>
    </row>
    <row customHeight="1" ht="15.75" r="23">
      <c r="A23" s="43"/>
      <c r="B23" s="101"/>
      <c r="C23" s="33"/>
      <c r="D23" s="33"/>
      <c r="E23" s="34"/>
      <c r="F23" s="102" t="s">
        <v>73</v>
      </c>
      <c r="G23" s="8"/>
      <c r="H23" s="100"/>
      <c r="I23" s="71"/>
      <c r="J23" s="65"/>
      <c r="K23" s="43"/>
      <c r="L23" s="71"/>
      <c r="O23" s="65"/>
      <c r="P23" s="71"/>
      <c r="T23" s="65"/>
      <c r="U23" s="36"/>
      <c r="V23" s="36"/>
      <c r="W23" s="36"/>
      <c r="X23" s="36"/>
      <c r="Y23" s="36"/>
      <c r="Z23" s="36"/>
      <c r="AA23" s="36"/>
      <c r="AB23" s="36"/>
    </row>
    <row customHeight="1" ht="30.0" r="24">
      <c r="A24" s="43"/>
      <c r="B24" s="71"/>
      <c r="E24" s="38"/>
      <c r="F24" s="148" t="s">
        <v>292</v>
      </c>
      <c r="G24" s="33"/>
      <c r="H24" s="85"/>
      <c r="I24" s="71"/>
      <c r="J24" s="65"/>
      <c r="K24" s="43"/>
      <c r="L24" s="71"/>
      <c r="O24" s="65"/>
      <c r="P24" s="71"/>
      <c r="T24" s="65"/>
      <c r="U24" s="36"/>
      <c r="V24" s="36"/>
      <c r="W24" s="36"/>
      <c r="X24" s="36"/>
      <c r="Y24" s="36"/>
      <c r="Z24" s="36"/>
      <c r="AA24" s="36"/>
      <c r="AB24" s="36"/>
    </row>
    <row customHeight="1" ht="15.75" r="25">
      <c r="A25" s="43"/>
      <c r="B25" s="71"/>
      <c r="E25" s="38"/>
      <c r="F25" s="37"/>
      <c r="H25" s="65"/>
      <c r="I25" s="71"/>
      <c r="J25" s="65"/>
      <c r="K25" s="43"/>
      <c r="L25" s="71"/>
      <c r="O25" s="65"/>
      <c r="P25" s="71"/>
      <c r="T25" s="65"/>
      <c r="U25" s="36"/>
      <c r="V25" s="36"/>
      <c r="W25" s="36"/>
      <c r="X25" s="36"/>
      <c r="Y25" s="36"/>
      <c r="Z25" s="36"/>
      <c r="AA25" s="36"/>
      <c r="AB25" s="36"/>
    </row>
    <row customHeight="1" ht="15.75" r="26">
      <c r="A26" s="43"/>
      <c r="B26" s="71"/>
      <c r="E26" s="38"/>
      <c r="F26" s="37"/>
      <c r="H26" s="65"/>
      <c r="I26" s="71"/>
      <c r="J26" s="65"/>
      <c r="K26" s="43"/>
      <c r="L26" s="71"/>
      <c r="O26" s="65"/>
      <c r="P26" s="71"/>
      <c r="T26" s="65"/>
      <c r="U26" s="36"/>
      <c r="V26" s="36"/>
      <c r="W26" s="36"/>
      <c r="X26" s="36"/>
      <c r="Y26" s="36"/>
      <c r="Z26" s="36"/>
      <c r="AA26" s="36"/>
      <c r="AB26" s="36"/>
    </row>
    <row customHeight="1" ht="15.75" r="27">
      <c r="A27" s="43"/>
      <c r="B27" s="71"/>
      <c r="E27" s="38"/>
      <c r="F27" s="37"/>
      <c r="H27" s="65"/>
      <c r="I27" s="71"/>
      <c r="J27" s="65"/>
      <c r="K27" s="43"/>
      <c r="L27" s="87"/>
      <c r="M27" s="74"/>
      <c r="N27" s="74"/>
      <c r="O27" s="75"/>
      <c r="P27" s="87"/>
      <c r="Q27" s="74"/>
      <c r="R27" s="74"/>
      <c r="S27" s="74"/>
      <c r="T27" s="75"/>
      <c r="U27" s="36"/>
      <c r="V27" s="36"/>
      <c r="W27" s="36"/>
      <c r="X27" s="36"/>
      <c r="Y27" s="36"/>
      <c r="Z27" s="36"/>
      <c r="AA27" s="36"/>
      <c r="AB27" s="36"/>
    </row>
    <row customHeight="1" ht="15.75" r="28">
      <c r="A28" s="43"/>
      <c r="B28" s="71"/>
      <c r="E28" s="38"/>
      <c r="F28" s="37"/>
      <c r="H28" s="65"/>
      <c r="I28" s="71"/>
      <c r="J28" s="65"/>
      <c r="K28" s="43"/>
      <c r="L28" s="90" t="s">
        <v>74</v>
      </c>
      <c r="M28" s="91"/>
      <c r="N28" s="91"/>
      <c r="O28" s="92"/>
      <c r="P28" s="90" t="s">
        <v>75</v>
      </c>
      <c r="Q28" s="91"/>
      <c r="R28" s="91"/>
      <c r="S28" s="91"/>
      <c r="T28" s="92"/>
      <c r="U28" s="36"/>
      <c r="V28" s="36"/>
      <c r="W28" s="36"/>
      <c r="X28" s="36"/>
      <c r="Y28" s="36"/>
      <c r="Z28" s="36"/>
      <c r="AA28" s="36"/>
      <c r="AB28" s="36"/>
    </row>
    <row customHeight="1" ht="15.75" r="29">
      <c r="A29" s="43"/>
      <c r="B29" s="71"/>
      <c r="E29" s="38"/>
      <c r="F29" s="37"/>
      <c r="H29" s="65"/>
      <c r="I29" s="87"/>
      <c r="J29" s="75"/>
      <c r="K29" s="43"/>
      <c r="L29" s="63"/>
      <c r="M29" s="104" t="s">
        <v>293</v>
      </c>
      <c r="N29" s="33"/>
      <c r="O29" s="85"/>
      <c r="P29" s="161" t="str">
        <f>=HYPERLINK("https://naiades.eaufrance.fr/acces-donnees%23/hydrobiologie", "Naïades")</f>
      </c>
      <c r="Q29" s="8"/>
      <c r="R29" s="18"/>
      <c r="S29" s="149" t="inlineStr">
        <is>
          <t/>
        </is>
      </c>
      <c r="T29" s="100"/>
      <c r="U29" s="36"/>
      <c r="V29" s="36"/>
      <c r="W29" s="36"/>
      <c r="X29" s="36"/>
      <c r="Y29" s="36"/>
      <c r="Z29" s="36"/>
      <c r="AA29" s="36"/>
      <c r="AB29" s="36"/>
    </row>
    <row customHeight="1" ht="15.0" r="30">
      <c r="A30" s="43"/>
      <c r="B30" s="71"/>
      <c r="E30" s="38"/>
      <c r="F30" s="37"/>
      <c r="H30" s="65"/>
      <c r="I30" s="107" t="s">
        <v>78</v>
      </c>
      <c r="J30" s="97"/>
      <c r="K30" s="43"/>
      <c r="L30" s="63"/>
      <c r="M30" s="37"/>
      <c r="O30" s="65"/>
      <c r="P30" s="105"/>
      <c r="Q30" s="8"/>
      <c r="R30" s="18"/>
      <c r="S30" s="106"/>
      <c r="T30" s="100"/>
      <c r="U30" s="36"/>
      <c r="V30" s="36"/>
      <c r="W30" s="36"/>
      <c r="X30" s="36"/>
      <c r="Y30" s="36"/>
      <c r="Z30" s="36"/>
      <c r="AA30" s="36"/>
      <c r="AB30" s="36"/>
    </row>
    <row customHeight="1" ht="15.75" r="31">
      <c r="A31" s="43"/>
      <c r="B31" s="71"/>
      <c r="E31" s="38"/>
      <c r="F31" s="37"/>
      <c r="H31" s="65"/>
      <c r="I31" s="84" t="s">
        <v>278</v>
      </c>
      <c r="J31" s="85"/>
      <c r="K31" s="43"/>
      <c r="L31" s="63"/>
      <c r="M31" s="37"/>
      <c r="O31" s="65"/>
      <c r="P31" s="105"/>
      <c r="Q31" s="8"/>
      <c r="R31" s="18"/>
      <c r="S31" s="106"/>
      <c r="T31" s="100"/>
      <c r="U31" s="36"/>
      <c r="V31" s="36"/>
      <c r="W31" s="36"/>
      <c r="X31" s="36"/>
      <c r="Y31" s="36"/>
      <c r="Z31" s="36"/>
      <c r="AA31" s="36"/>
      <c r="AB31" s="36"/>
    </row>
    <row customHeight="1" ht="15.75" r="32">
      <c r="A32" s="43"/>
      <c r="B32" s="71"/>
      <c r="E32" s="38"/>
      <c r="F32" s="37"/>
      <c r="H32" s="65"/>
      <c r="I32" s="71"/>
      <c r="J32" s="65"/>
      <c r="K32" s="43"/>
      <c r="L32" s="63"/>
      <c r="M32" s="37"/>
      <c r="O32" s="65"/>
      <c r="P32" s="105"/>
      <c r="Q32" s="8"/>
      <c r="R32" s="18"/>
      <c r="S32" s="106"/>
      <c r="T32" s="100"/>
      <c r="U32" s="36"/>
      <c r="V32" s="36"/>
      <c r="W32" s="36"/>
      <c r="X32" s="36"/>
      <c r="Y32" s="36"/>
      <c r="Z32" s="36"/>
      <c r="AA32" s="36"/>
      <c r="AB32" s="36"/>
    </row>
    <row customHeight="1" ht="15.75" r="33">
      <c r="A33" s="43"/>
      <c r="B33" s="71"/>
      <c r="E33" s="38"/>
      <c r="F33" s="37"/>
      <c r="H33" s="65"/>
      <c r="I33" s="71"/>
      <c r="J33" s="65"/>
      <c r="K33" s="43"/>
      <c r="L33" s="63"/>
      <c r="M33" s="37"/>
      <c r="O33" s="65"/>
      <c r="P33" s="105"/>
      <c r="Q33" s="8"/>
      <c r="R33" s="18"/>
      <c r="S33" s="106"/>
      <c r="T33" s="100"/>
      <c r="U33" s="36"/>
      <c r="V33" s="36"/>
      <c r="W33" s="36"/>
      <c r="X33" s="36"/>
      <c r="Y33" s="36"/>
      <c r="Z33" s="36"/>
      <c r="AA33" s="36"/>
      <c r="AB33" s="36"/>
    </row>
    <row customHeight="1" ht="15.75" r="34">
      <c r="A34" s="43"/>
      <c r="B34" s="71"/>
      <c r="E34" s="38"/>
      <c r="F34" s="37"/>
      <c r="H34" s="65"/>
      <c r="I34" s="71"/>
      <c r="J34" s="65"/>
      <c r="K34" s="43"/>
      <c r="L34" s="63"/>
      <c r="M34" s="37"/>
      <c r="O34" s="65"/>
      <c r="P34" s="105"/>
      <c r="Q34" s="8"/>
      <c r="R34" s="18"/>
      <c r="S34" s="106"/>
      <c r="T34" s="100"/>
      <c r="U34" s="36"/>
      <c r="V34" s="36"/>
      <c r="W34" s="36"/>
      <c r="X34" s="36"/>
      <c r="Y34" s="36"/>
      <c r="Z34" s="36"/>
      <c r="AA34" s="36"/>
      <c r="AB34" s="36"/>
    </row>
    <row customHeight="1" ht="15.75" r="35">
      <c r="A35" s="43"/>
      <c r="B35" s="87"/>
      <c r="C35" s="74"/>
      <c r="D35" s="74"/>
      <c r="E35" s="88"/>
      <c r="F35" s="73"/>
      <c r="G35" s="74"/>
      <c r="H35" s="75"/>
      <c r="I35" s="71"/>
      <c r="J35" s="65"/>
      <c r="K35" s="43"/>
      <c r="L35" s="63"/>
      <c r="M35" s="37"/>
      <c r="O35" s="65"/>
      <c r="P35" s="105"/>
      <c r="Q35" s="8"/>
      <c r="R35" s="18"/>
      <c r="S35" s="106"/>
      <c r="T35" s="100"/>
      <c r="U35" s="36"/>
      <c r="V35" s="36"/>
      <c r="W35" s="36"/>
      <c r="X35" s="36"/>
      <c r="Y35" s="36"/>
      <c r="Z35" s="36"/>
      <c r="AA35" s="36"/>
      <c r="AB35" s="36"/>
    </row>
    <row customHeight="1" ht="15.75" r="36">
      <c r="A36" s="43"/>
      <c r="B36" s="93" t="s">
        <v>79</v>
      </c>
      <c r="C36" s="94"/>
      <c r="D36" s="94"/>
      <c r="E36" s="95"/>
      <c r="F36" s="108"/>
      <c r="G36" s="108"/>
      <c r="H36" s="108"/>
      <c r="I36" s="71"/>
      <c r="J36" s="65"/>
      <c r="K36" s="43"/>
      <c r="L36" s="63"/>
      <c r="M36" s="37"/>
      <c r="O36" s="65"/>
      <c r="P36" s="105"/>
      <c r="Q36" s="8"/>
      <c r="R36" s="18"/>
      <c r="S36" s="106"/>
      <c r="T36" s="100"/>
      <c r="U36" s="36"/>
      <c r="V36" s="36"/>
      <c r="W36" s="36"/>
      <c r="X36" s="36"/>
      <c r="Y36" s="36"/>
      <c r="Z36" s="36"/>
      <c r="AA36" s="36"/>
      <c r="AB36" s="36"/>
    </row>
    <row customHeight="1" ht="15.75" r="37">
      <c r="A37" s="43"/>
      <c r="B37" s="83"/>
      <c r="C37" s="109" t="s">
        <v>80</v>
      </c>
      <c r="D37" s="109" t="s">
        <v>81</v>
      </c>
      <c r="E37" s="109" t="s">
        <v>82</v>
      </c>
      <c r="F37" s="109" t="s">
        <v>83</v>
      </c>
      <c r="G37" s="109" t="s">
        <v>82</v>
      </c>
      <c r="H37" s="109" t="s">
        <v>80</v>
      </c>
      <c r="I37" s="71"/>
      <c r="J37" s="65"/>
      <c r="K37" s="43"/>
      <c r="L37" s="63"/>
      <c r="M37" s="37"/>
      <c r="O37" s="65"/>
      <c r="P37" s="105"/>
      <c r="Q37" s="8"/>
      <c r="R37" s="18"/>
      <c r="S37" s="106"/>
      <c r="T37" s="100"/>
      <c r="U37" s="36"/>
      <c r="V37" s="36"/>
      <c r="W37" s="36"/>
      <c r="X37" s="36"/>
      <c r="Y37" s="36"/>
      <c r="Z37" s="36"/>
      <c r="AA37" s="36"/>
      <c r="AB37" s="36"/>
    </row>
    <row customHeight="1" ht="12.75" r="38">
      <c r="A38" s="43"/>
      <c r="B38" s="110" t="s">
        <v>279</v>
      </c>
      <c r="C38" s="111"/>
      <c r="D38" s="111"/>
      <c r="E38" s="111"/>
      <c r="F38" s="111"/>
      <c r="G38" s="111" t="s">
        <v>85</v>
      </c>
      <c r="H38" s="111" t="s">
        <v>85</v>
      </c>
      <c r="I38" s="71"/>
      <c r="J38" s="65"/>
      <c r="K38" s="43"/>
      <c r="L38" s="63"/>
      <c r="M38" s="37"/>
      <c r="O38" s="65"/>
      <c r="P38" s="105"/>
      <c r="Q38" s="8"/>
      <c r="R38" s="18"/>
      <c r="S38" s="106"/>
      <c r="T38" s="100"/>
      <c r="U38" s="36"/>
      <c r="V38" s="36"/>
      <c r="W38" s="36"/>
      <c r="X38" s="36"/>
      <c r="Y38" s="36"/>
      <c r="Z38" s="36"/>
      <c r="AA38" s="36"/>
      <c r="AB38" s="36"/>
    </row>
    <row customHeight="1" ht="12.75" r="39">
      <c r="A39" s="43"/>
      <c r="B39" s="110" t="s">
        <v>294</v>
      </c>
      <c r="C39" s="112" t="s">
        <v>85</v>
      </c>
      <c r="D39" s="112" t="s">
        <v>85</v>
      </c>
      <c r="E39" s="112"/>
      <c r="F39" s="112"/>
      <c r="G39" s="112"/>
      <c r="H39" s="112"/>
      <c r="I39" s="71"/>
      <c r="J39" s="65"/>
      <c r="K39" s="43"/>
      <c r="L39" s="63"/>
      <c r="M39" s="37"/>
      <c r="O39" s="65"/>
      <c r="P39" s="105"/>
      <c r="Q39" s="8"/>
      <c r="R39" s="18"/>
      <c r="S39" s="106"/>
      <c r="T39" s="100"/>
      <c r="U39" s="36"/>
      <c r="V39" s="36"/>
      <c r="W39" s="36"/>
      <c r="X39" s="36"/>
      <c r="Y39" s="36"/>
      <c r="Z39" s="36"/>
      <c r="AA39" s="36"/>
      <c r="AB39" s="36"/>
    </row>
    <row customHeight="1" ht="12.75" r="40">
      <c r="A40" s="43"/>
      <c r="B40" s="110" t="s">
        <v>295</v>
      </c>
      <c r="C40" s="112" t="s">
        <v>85</v>
      </c>
      <c r="D40" s="112" t="s">
        <v>85</v>
      </c>
      <c r="E40" s="112" t="s">
        <v>85</v>
      </c>
      <c r="F40" s="112" t="s">
        <v>85</v>
      </c>
      <c r="G40" s="112" t="s">
        <v>85</v>
      </c>
      <c r="H40" s="112" t="s">
        <v>85</v>
      </c>
      <c r="I40" s="71"/>
      <c r="J40" s="65"/>
      <c r="K40" s="43"/>
      <c r="L40" s="63"/>
      <c r="M40" s="37"/>
      <c r="O40" s="65"/>
      <c r="P40" s="105"/>
      <c r="Q40" s="8"/>
      <c r="R40" s="18"/>
      <c r="S40" s="106"/>
      <c r="T40" s="100"/>
      <c r="U40" s="36"/>
      <c r="V40" s="36"/>
      <c r="W40" s="36"/>
      <c r="X40" s="36"/>
      <c r="Y40" s="36"/>
      <c r="Z40" s="36"/>
      <c r="AA40" s="36"/>
      <c r="AB40" s="36"/>
    </row>
    <row customHeight="1" ht="15.75" r="41">
      <c r="A41" s="43"/>
      <c r="B41" s="83"/>
      <c r="C41" s="109" t="s">
        <v>80</v>
      </c>
      <c r="D41" s="109" t="s">
        <v>83</v>
      </c>
      <c r="E41" s="109" t="s">
        <v>88</v>
      </c>
      <c r="F41" s="109" t="s">
        <v>89</v>
      </c>
      <c r="G41" s="109" t="s">
        <v>90</v>
      </c>
      <c r="H41" s="109" t="s">
        <v>91</v>
      </c>
      <c r="I41" s="71"/>
      <c r="J41" s="65"/>
      <c r="K41" s="43"/>
      <c r="L41" s="63"/>
      <c r="M41" s="37"/>
      <c r="O41" s="65"/>
      <c r="P41" s="105"/>
      <c r="Q41" s="8"/>
      <c r="R41" s="18"/>
      <c r="S41" s="106"/>
      <c r="T41" s="100"/>
      <c r="U41" s="36"/>
      <c r="V41" s="36"/>
      <c r="W41" s="36"/>
      <c r="X41" s="36"/>
      <c r="Y41" s="36"/>
      <c r="Z41" s="36"/>
      <c r="AA41" s="36"/>
      <c r="AB41" s="36"/>
    </row>
    <row customHeight="1" ht="12.75" r="42">
      <c r="A42" s="43"/>
      <c r="B42" s="110" t="s">
        <v>279</v>
      </c>
      <c r="C42" s="111" t="s">
        <v>85</v>
      </c>
      <c r="D42" s="111" t="s">
        <v>85</v>
      </c>
      <c r="E42" s="111" t="s">
        <v>85</v>
      </c>
      <c r="F42" s="111"/>
      <c r="G42" s="111"/>
      <c r="H42" s="111"/>
      <c r="I42" s="71"/>
      <c r="J42" s="65"/>
      <c r="K42" s="43"/>
      <c r="L42" s="63"/>
      <c r="M42" s="39"/>
      <c r="N42" s="40"/>
      <c r="O42" s="113"/>
      <c r="P42" s="114"/>
      <c r="Q42" s="115"/>
      <c r="R42" s="116"/>
      <c r="S42" s="117"/>
      <c r="T42" s="118"/>
      <c r="U42" s="36"/>
      <c r="V42" s="36"/>
      <c r="W42" s="36"/>
      <c r="X42" s="36"/>
      <c r="Y42" s="36"/>
      <c r="Z42" s="36"/>
      <c r="AA42" s="36"/>
      <c r="AB42" s="36"/>
    </row>
    <row customHeight="1" ht="12.75" r="43">
      <c r="A43" s="43"/>
      <c r="B43" s="110" t="s">
        <v>294</v>
      </c>
      <c r="C43" s="111"/>
      <c r="D43" s="111"/>
      <c r="E43" s="111" t="s">
        <v>85</v>
      </c>
      <c r="F43" s="111" t="s">
        <v>85</v>
      </c>
      <c r="G43" s="111" t="s">
        <v>85</v>
      </c>
      <c r="H43" s="111" t="s">
        <v>85</v>
      </c>
      <c r="I43" s="71"/>
      <c r="J43" s="65"/>
      <c r="K43" s="43"/>
      <c r="L43" s="90" t="s">
        <v>92</v>
      </c>
      <c r="M43" s="91"/>
      <c r="N43" s="91"/>
      <c r="O43" s="91"/>
      <c r="P43" s="43"/>
      <c r="Q43" s="43"/>
      <c r="R43" s="43"/>
      <c r="S43" s="43"/>
      <c r="T43" s="66"/>
      <c r="U43" s="36"/>
      <c r="V43" s="36"/>
      <c r="W43" s="36"/>
      <c r="X43" s="36"/>
      <c r="Y43" s="36"/>
      <c r="Z43" s="36"/>
      <c r="AA43" s="36"/>
      <c r="AB43" s="36"/>
    </row>
    <row customHeight="1" ht="12.75" r="44">
      <c r="A44" s="43"/>
      <c r="B44" s="110" t="s">
        <v>295</v>
      </c>
      <c r="C44" s="112"/>
      <c r="D44" s="112"/>
      <c r="E44" s="112"/>
      <c r="F44" s="112" t="s">
        <v>85</v>
      </c>
      <c r="G44" s="112" t="s">
        <v>85</v>
      </c>
      <c r="H44" s="112" t="s">
        <v>85</v>
      </c>
      <c r="I44" s="71"/>
      <c r="J44" s="65"/>
      <c r="K44" s="43"/>
      <c r="L44" s="77"/>
      <c r="M44" s="33"/>
      <c r="N44" s="33"/>
      <c r="O44" s="33"/>
      <c r="P44" s="33"/>
      <c r="Q44" s="33"/>
      <c r="R44" s="33"/>
      <c r="S44" s="33"/>
      <c r="T44" s="85"/>
      <c r="U44" s="36"/>
      <c r="V44" s="36"/>
      <c r="W44" s="36"/>
      <c r="X44" s="36"/>
      <c r="Y44" s="36"/>
      <c r="Z44" s="36"/>
      <c r="AA44" s="36"/>
      <c r="AB44" s="36"/>
    </row>
    <row customHeight="1" ht="15.75" r="45">
      <c r="A45" s="43"/>
      <c r="B45" s="119"/>
      <c r="C45" s="33"/>
      <c r="D45" s="33"/>
      <c r="E45" s="33"/>
      <c r="F45" s="33"/>
      <c r="G45" s="33"/>
      <c r="H45" s="85"/>
      <c r="I45" s="71"/>
      <c r="J45" s="65"/>
      <c r="K45" s="43"/>
      <c r="L45" s="71"/>
      <c r="T45" s="65"/>
      <c r="U45" s="36"/>
      <c r="V45" s="36"/>
      <c r="W45" s="36"/>
      <c r="X45" s="36"/>
      <c r="Y45" s="36"/>
      <c r="Z45" s="36"/>
      <c r="AA45" s="36"/>
      <c r="AB45" s="36"/>
    </row>
    <row customHeight="1" ht="15.75" r="46">
      <c r="A46" s="43"/>
      <c r="B46" s="87"/>
      <c r="C46" s="74"/>
      <c r="D46" s="74"/>
      <c r="E46" s="74"/>
      <c r="F46" s="74"/>
      <c r="G46" s="74"/>
      <c r="H46" s="75"/>
      <c r="I46" s="87"/>
      <c r="J46" s="75"/>
      <c r="K46" s="43"/>
      <c r="L46" s="120"/>
      <c r="M46" s="40"/>
      <c r="N46" s="40"/>
      <c r="O46" s="40"/>
      <c r="P46" s="40"/>
      <c r="Q46" s="40"/>
      <c r="R46" s="40"/>
      <c r="S46" s="40"/>
      <c r="T46" s="113"/>
      <c r="U46" s="36"/>
      <c r="V46" s="36"/>
      <c r="W46" s="36"/>
      <c r="X46" s="36"/>
      <c r="Y46" s="36"/>
      <c r="Z46" s="36"/>
      <c r="AA46" s="36"/>
      <c r="AB46" s="36"/>
    </row>
    <row customHeight="1" ht="15.75" r="47">
      <c r="A47" s="121" t="s">
        <v>93</v>
      </c>
      <c r="B47" s="31"/>
      <c r="C47" s="159" t="str">
        <f>=HYPERLINK("https://professionnels.ofb.fr/fr/node/282", "Surveillance de la qualité de l’eau dans le cadre DCE")</f>
      </c>
      <c r="D47" s="94"/>
      <c r="E47" s="94"/>
      <c r="F47" s="95"/>
      <c r="G47" s="150" t="inlineStr">
        <is>
          <t/>
        </is>
      </c>
      <c r="H47" s="94"/>
      <c r="I47" s="94"/>
      <c r="J47" s="95"/>
      <c r="K47" s="123" t="s">
        <v>93</v>
      </c>
      <c r="L47" s="18"/>
      <c r="M47" s="160" t="str">
        <f>=HYPERLINK("https://www.auvergne-rhone-alpes.developpement-durable.gouv.fr/IMG/pdf/PlaquetteIBD_cle79cf43.pdf", "L'Indice Biologique Diatomées (IBD)")</f>
      </c>
      <c r="N47" s="8"/>
      <c r="O47" s="18"/>
      <c r="P47" s="151" t="inlineStr">
        <is>
          <t/>
        </is>
      </c>
      <c r="Q47" s="8"/>
      <c r="R47" s="8"/>
      <c r="S47" s="8"/>
      <c r="T47" s="18"/>
      <c r="U47" s="36"/>
      <c r="V47" s="36"/>
      <c r="W47" s="36"/>
      <c r="X47" s="36"/>
      <c r="Y47" s="36"/>
      <c r="Z47" s="36"/>
      <c r="AA47" s="36"/>
      <c r="AB47" s="36"/>
    </row>
    <row customHeight="1" ht="15.75" r="48">
      <c r="A48" s="31"/>
      <c r="B48" s="31"/>
      <c r="C48" s="160" t="str">
        <f>=HYPERLINK("https://www.ofb.gouv.fr/les-laboratoires-dhydrobiologie", "Les laboratoires d'hydrobiologie")</f>
      </c>
      <c r="D48" s="8"/>
      <c r="E48" s="8"/>
      <c r="F48" s="18"/>
      <c r="G48" s="151" t="inlineStr">
        <is>
          <t/>
        </is>
      </c>
      <c r="H48" s="8"/>
      <c r="I48" s="8"/>
      <c r="J48" s="18"/>
      <c r="K48" s="31"/>
      <c r="L48" s="31"/>
      <c r="M48" s="124"/>
      <c r="N48" s="8"/>
      <c r="O48" s="18"/>
      <c r="P48" s="124"/>
      <c r="Q48" s="8"/>
      <c r="R48" s="8"/>
      <c r="S48" s="8"/>
      <c r="T48" s="18"/>
      <c r="U48" s="36"/>
      <c r="V48" s="36"/>
      <c r="W48" s="36"/>
      <c r="X48" s="36"/>
      <c r="Y48" s="36"/>
      <c r="Z48" s="36"/>
      <c r="AA48" s="36"/>
      <c r="AB48" s="36"/>
    </row>
    <row customHeight="1" ht="15.75" r="49">
      <c r="A49" s="152">
        <v>45933.0</v>
      </c>
      <c r="B49" s="18"/>
      <c r="C49" s="160" t="str">
        <f>=HYPERLINK("https://ofbidf.shinyapps.io/HydrobioIdF/", "Suivis hydrobiologiques en Île-de-France")</f>
      </c>
      <c r="D49" s="8"/>
      <c r="E49" s="8"/>
      <c r="F49" s="18"/>
      <c r="G49" s="151" t="inlineStr">
        <is>
          <t/>
        </is>
      </c>
      <c r="H49" s="8"/>
      <c r="I49" s="8"/>
      <c r="J49" s="18"/>
      <c r="K49" s="31"/>
      <c r="L49" s="31"/>
      <c r="M49" s="124"/>
      <c r="N49" s="8"/>
      <c r="O49" s="18"/>
      <c r="P49" s="124"/>
      <c r="Q49" s="8"/>
      <c r="R49" s="8"/>
      <c r="S49" s="8"/>
      <c r="T49" s="18"/>
      <c r="U49" s="36"/>
      <c r="V49" s="36"/>
      <c r="W49" s="36"/>
      <c r="X49" s="36"/>
      <c r="Y49" s="36"/>
      <c r="Z49" s="36"/>
      <c r="AA49" s="36"/>
      <c r="AB49" s="36"/>
    </row>
    <row customHeight="1" ht="15.75" r="50">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row>
    <row customHeight="1" ht="15.75" r="5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row>
    <row customHeight="1" ht="15.75" r="52">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row>
    <row customHeight="1" ht="15.75" r="5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row>
    <row customHeight="1" ht="15.75" r="54">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row>
    <row customHeight="1" ht="15.75" r="5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row>
    <row customHeight="1" ht="15.75" r="56">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row>
    <row customHeight="1" ht="15.75" r="57">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row>
    <row customHeight="1" ht="15.75" r="58">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row>
    <row customHeight="1" ht="15.75" r="59">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row>
    <row customHeight="1" ht="15.75" r="60">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row>
    <row customHeight="1" ht="15.75" r="6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row>
    <row customHeight="1" ht="15.75" r="62">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row>
    <row customHeight="1" ht="15.75" r="6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row>
    <row customHeight="1" ht="15.75" r="64">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row>
    <row customHeight="1" ht="15.75" r="6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row>
    <row customHeight="1" ht="15.75" r="66">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row>
    <row customHeight="1" ht="15.75" r="67">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customHeight="1" ht="15.75" r="68">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row>
    <row customHeight="1" ht="15.75" r="69">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row>
    <row customHeight="1" ht="15.75" r="70">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row>
    <row customHeight="1" ht="15.75" r="7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row>
    <row customHeight="1" ht="15.75" r="72">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row>
    <row customHeight="1" ht="15.75" r="7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row>
    <row customHeight="1" ht="15.75" r="74">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row>
    <row customHeight="1" ht="15.75" r="7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row>
    <row customHeight="1" ht="15.75" r="76">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row>
    <row customHeight="1" ht="15.75" r="77">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row>
    <row customHeight="1" ht="15.75" r="78">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row>
    <row customHeight="1" ht="15.75" r="79">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row>
    <row customHeight="1" ht="15.75" r="80">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row>
    <row customHeight="1" ht="15.75" r="8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row>
    <row customHeight="1" ht="15.75" r="8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row>
    <row customHeight="1" ht="15.75" r="8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row>
    <row customHeight="1" ht="15.75" r="84">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row>
    <row customHeight="1" ht="15.75" r="8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row>
    <row customHeight="1" ht="15.75" r="86">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row>
    <row customHeight="1" ht="15.75" r="87">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row>
    <row customHeight="1" ht="15.75" r="88">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row>
    <row customHeight="1" ht="15.75" r="89">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row>
    <row customHeight="1" ht="15.75" r="90">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row>
    <row customHeight="1" ht="15.75" r="9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row>
    <row customHeight="1" ht="15.75" r="92">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row>
    <row customHeight="1" ht="15.75" r="9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row>
    <row customHeight="1" ht="15.75" r="94">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row>
    <row customHeight="1" ht="15.75" r="9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row>
    <row customHeight="1" ht="15.75" r="96">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row>
    <row customHeight="1" ht="15.75" r="97">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row>
    <row customHeight="1" ht="15.75" r="98">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row>
    <row customHeight="1" ht="15.75" r="99">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row>
    <row customHeight="1" ht="15.75" r="100">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row>
    <row customHeight="1" ht="15.75" r="10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row>
    <row customHeight="1" ht="15.75" r="102">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row>
    <row customHeight="1" ht="15.75" r="1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row>
    <row customHeight="1" ht="15.75" r="104">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row>
    <row customHeight="1" ht="15.75" r="10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row>
    <row customHeight="1" ht="15.75" r="106">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row>
    <row customHeight="1" ht="15.75" r="107">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row>
    <row customHeight="1" ht="15.75" r="108">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row>
    <row customHeight="1" ht="15.75" r="109">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row>
    <row customHeight="1" ht="15.75" r="110">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row>
    <row customHeight="1" ht="15.75" r="11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row>
    <row customHeight="1" ht="15.75" r="112">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row>
    <row customHeight="1" ht="15.75" r="11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row>
    <row customHeight="1" ht="15.75" r="114">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row>
    <row customHeight="1" ht="15.75" r="11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row>
    <row customHeight="1" ht="15.75" r="116">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row>
    <row customHeight="1" ht="15.75" r="117">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row>
    <row customHeight="1" ht="15.75" r="118">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row>
    <row customHeight="1" ht="15.75" r="119">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row>
    <row customHeight="1" ht="15.75" r="120">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row>
    <row customHeight="1" ht="15.75" r="12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row>
    <row customHeight="1" ht="15.75" r="122">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row>
    <row customHeight="1" ht="15.75" r="12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row>
    <row customHeight="1" ht="15.75" r="124">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row>
    <row customHeight="1" ht="15.75" r="1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row>
    <row customHeight="1" ht="15.75" r="126">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row>
    <row customHeight="1" ht="15.75" r="127">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row>
    <row customHeight="1" ht="15.75" r="128">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row>
    <row customHeight="1" ht="15.75" r="129">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row>
    <row customHeight="1" ht="15.75" r="130">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row>
    <row customHeight="1" ht="15.75" r="13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row>
    <row customHeight="1" ht="15.75" r="13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row>
    <row customHeight="1" ht="15.75" r="13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row>
    <row customHeight="1" ht="15.75" r="134">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row>
    <row customHeight="1" ht="15.75" r="13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row>
    <row customHeight="1" ht="15.75" r="136">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row>
    <row customHeight="1" ht="15.75" r="137">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row>
    <row customHeight="1" ht="15.75" r="138">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row>
    <row customHeight="1" ht="15.75" r="139">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row>
    <row customHeight="1" ht="15.75" r="140">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row>
    <row customHeight="1" ht="15.75" r="14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row>
    <row customHeight="1" ht="15.75" r="142">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row>
    <row customHeight="1" ht="15.75" r="14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row>
    <row customHeight="1" ht="15.75" r="144">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row>
    <row customHeight="1" ht="15.75" r="14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row>
    <row customHeight="1" ht="15.75" r="146">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row>
    <row customHeight="1" ht="15.75" r="147">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row>
    <row customHeight="1" ht="15.75" r="148">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row>
    <row customHeight="1" ht="15.75" r="149">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row>
    <row customHeight="1" ht="15.75" r="150">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row>
    <row customHeight="1" ht="15.75" r="15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row>
    <row customHeight="1" ht="15.75" r="152">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row>
    <row customHeight="1" ht="15.75" r="15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row>
    <row customHeight="1" ht="15.75" r="154">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row>
    <row customHeight="1" ht="15.75" r="15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row>
    <row customHeight="1" ht="15.75" r="156">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row>
    <row customHeight="1" ht="15.75" r="157">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row>
    <row customHeight="1" ht="15.75" r="158">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row>
    <row customHeight="1" ht="15.75" r="159">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row>
    <row customHeight="1" ht="15.75" r="160">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row>
    <row customHeight="1" ht="15.75" r="16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row>
    <row customHeight="1" ht="15.75" r="162">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row>
    <row customHeight="1" ht="15.75" r="16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row>
    <row customHeight="1" ht="15.75" r="164">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row>
    <row customHeight="1" ht="15.75" r="16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row>
    <row customHeight="1" ht="15.75" r="166">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row>
    <row customHeight="1" ht="15.75" r="167">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row>
    <row customHeight="1" ht="15.75" r="168">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row>
    <row customHeight="1" ht="15.75" r="169">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row>
    <row customHeight="1" ht="15.75" r="170">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row>
    <row customHeight="1" ht="15.75" r="17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row>
    <row customHeight="1" ht="15.75" r="172">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row>
    <row customHeight="1" ht="15.75" r="17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row>
    <row customHeight="1" ht="15.75" r="174">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row>
    <row customHeight="1" ht="15.75" r="17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row>
    <row customHeight="1" ht="15.75" r="176">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row>
    <row customHeight="1" ht="15.75" r="177">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row>
    <row customHeight="1" ht="15.75" r="178">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row>
    <row customHeight="1" ht="15.75" r="179">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row>
    <row customHeight="1" ht="15.75" r="180">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row>
    <row customHeight="1" ht="15.75" r="18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row>
    <row customHeight="1" ht="15.75" r="182">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row>
    <row customHeight="1" ht="15.75" r="18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row>
    <row customHeight="1" ht="15.75" r="184">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row>
    <row customHeight="1" ht="15.75" r="18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row>
    <row customHeight="1" ht="15.75" r="186">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row>
    <row customHeight="1" ht="15.75" r="187">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row>
    <row customHeight="1" ht="15.75" r="188">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row>
    <row customHeight="1" ht="15.75" r="189">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row>
    <row customHeight="1" ht="15.75" r="190">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row>
    <row customHeight="1" ht="15.75" r="19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row>
    <row customHeight="1" ht="15.75" r="192">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row>
    <row customHeight="1" ht="15.75" r="19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row>
    <row customHeight="1" ht="15.75" r="194">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row>
    <row customHeight="1" ht="15.75" r="19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row>
    <row customHeight="1" ht="15.75" r="196">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row>
    <row customHeight="1" ht="15.75" r="197">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row>
    <row customHeight="1" ht="15.75" r="198">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row>
    <row customHeight="1" ht="15.75" r="199">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row>
    <row customHeight="1" ht="15.75" r="200">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row>
    <row customHeight="1" ht="15.75" r="20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row>
    <row customHeight="1" ht="15.75" r="202">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row>
    <row customHeight="1" ht="15.75" r="2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row>
    <row customHeight="1" ht="15.75" r="204">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row>
    <row customHeight="1" ht="15.75" r="205">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row>
    <row customHeight="1" ht="15.75" r="206">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row>
    <row customHeight="1" ht="15.75" r="207">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row>
    <row customHeight="1" ht="15.75" r="208">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row>
    <row customHeight="1" ht="15.75" r="209">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row>
    <row customHeight="1" ht="15.75" r="210">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row>
    <row customHeight="1" ht="15.75" r="21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row>
    <row customHeight="1" ht="15.75" r="212">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row>
    <row customHeight="1" ht="15.75" r="21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row>
    <row customHeight="1" ht="15.75" r="214">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row>
    <row customHeight="1" ht="15.75" r="215">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row>
    <row customHeight="1" ht="15.75" r="216">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row>
    <row customHeight="1" ht="15.75" r="217">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row>
    <row customHeight="1" ht="15.75" r="218">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row>
    <row customHeight="1" ht="15.75" r="219">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row>
    <row customHeight="1" ht="15.75" r="220">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row>
    <row customHeight="1" ht="15.75" r="22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row>
    <row customHeight="1" ht="15.75" r="222">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row>
    <row customHeight="1" ht="15.75" r="22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row>
    <row customHeight="1" ht="15.75" r="224">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row>
    <row customHeight="1" ht="15.75" r="225">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row>
    <row customHeight="1" ht="15.75" r="226">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row>
    <row customHeight="1" ht="15.75" r="227">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row>
    <row customHeight="1" ht="15.75" r="228">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row>
    <row customHeight="1" ht="15.75" r="229">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row>
    <row customHeight="1" ht="15.75" r="230">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row>
    <row customHeight="1" ht="15.75" r="23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row>
    <row customHeight="1" ht="15.75" r="232">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row>
    <row customHeight="1" ht="15.75" r="23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row>
    <row customHeight="1" ht="15.75" r="234">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row>
    <row customHeight="1" ht="15.75" r="235">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row>
    <row customHeight="1" ht="15.75" r="236">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row>
    <row customHeight="1" ht="15.75" r="237">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row>
    <row customHeight="1" ht="15.75" r="238">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row>
    <row customHeight="1" ht="15.75" r="239">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row>
    <row customHeight="1" ht="15.75" r="240">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row>
    <row customHeight="1" ht="15.75" r="24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row>
    <row customHeight="1" ht="15.75" r="242">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row>
    <row customHeight="1" ht="15.75" r="24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row>
    <row customHeight="1" ht="15.75" r="244">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row>
    <row customHeight="1" ht="15.75" r="245">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row>
    <row customHeight="1" ht="15.75" r="246">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row>
    <row customHeight="1" ht="15.75" r="247">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row>
    <row customHeight="1" ht="15.75" r="248">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row>
    <row customHeight="1" ht="15.75" r="249">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row>
  </sheetData>
  <mergeCells count="48">
    <mergeCell ref="L44:T46"/>
    <mergeCell ref="A49:B49"/>
    <mergeCell ref="B45:H46"/>
    <mergeCell ref="K47:L47"/>
    <mergeCell ref="C1:I3"/>
    <mergeCell ref="M1:S3"/>
    <mergeCell ref="I6:J11"/>
    <mergeCell ref="N6:O7"/>
    <mergeCell ref="P9:T14"/>
    <mergeCell ref="N10:O10"/>
    <mergeCell ref="N11:O14"/>
    <mergeCell ref="M6:M7"/>
    <mergeCell ref="L11:L14"/>
    <mergeCell ref="M11:M14"/>
    <mergeCell ref="I13:J29"/>
    <mergeCell ref="L16:O27"/>
    <mergeCell ref="M29:O42"/>
    <mergeCell ref="I31:J46"/>
    <mergeCell ref="B23:E35"/>
    <mergeCell ref="B36:E36"/>
    <mergeCell ref="P16:T27"/>
    <mergeCell ref="C8:H11"/>
    <mergeCell ref="C12:H15"/>
    <mergeCell ref="C16:H20"/>
    <mergeCell ref="B21:F21"/>
    <mergeCell ref="C22:H22"/>
    <mergeCell ref="F23:H23"/>
    <mergeCell ref="F24:H35"/>
    <mergeCell ref="C47:J47"/>
    <mergeCell ref="C48:J48"/>
    <mergeCell ref="C49:J49"/>
    <mergeCell ref="M47:T47"/>
    <mergeCell ref="M48:T48"/>
    <mergeCell ref="M49:T49"/>
    <mergeCell ref="P29:T29"/>
    <mergeCell ref="P30:T30"/>
    <mergeCell ref="P31:T31"/>
    <mergeCell ref="P32:T32"/>
    <mergeCell ref="P33:T33"/>
    <mergeCell ref="P34:T34"/>
    <mergeCell ref="P35:T35"/>
    <mergeCell ref="P36:T36"/>
    <mergeCell ref="P37:T37"/>
    <mergeCell ref="P38:T38"/>
    <mergeCell ref="P39:T39"/>
    <mergeCell ref="P40:T40"/>
    <mergeCell ref="P41:T41"/>
    <mergeCell ref="P42:T42"/>
  </mergeCells>
  <conditionalFormatting sqref="T7">
    <cfRule type="expression" dxfId="11" priority="1">
      <formula>ISBLANK(T6)</formula>
    </cfRule>
  </conditionalFormatting>
  <conditionalFormatting sqref="S7">
    <cfRule type="expression" dxfId="11" priority="2">
      <formula>ISBLANK(S6)</formula>
    </cfRule>
  </conditionalFormatting>
  <conditionalFormatting sqref="R7">
    <cfRule type="expression" dxfId="11" priority="3">
      <formula>ISBLANK(R6)</formula>
    </cfRule>
  </conditionalFormatting>
  <conditionalFormatting sqref="Q7">
    <cfRule type="expression" dxfId="11" priority="4">
      <formula>ISBLANK(Q6)</formula>
    </cfRule>
  </conditionalFormatting>
  <conditionalFormatting sqref="P7">
    <cfRule type="expression" dxfId="10" priority="5">
      <formula>ISBLANK(P6)</formula>
    </cfRule>
  </conditionalFormatting>
  <conditionalFormatting sqref="C38:H40 C42:H44">
    <cfRule type="notContainsBlanks" dxfId="9" priority="6">
      <formula>LEN(TRIM(C38))&gt;0</formula>
    </cfRule>
  </conditionalFormatting>
  <conditionalFormatting sqref="P6">
    <cfRule type="containsBlanks" dxfId="8" priority="7">
      <formula>LEN(TRIM(P6))=0</formula>
    </cfRule>
  </conditionalFormatting>
  <conditionalFormatting sqref="T6">
    <cfRule type="containsBlanks" dxfId="7" priority="8">
      <formula>LEN(TRIM(T6))=0</formula>
    </cfRule>
  </conditionalFormatting>
  <conditionalFormatting sqref="R6">
    <cfRule type="containsBlanks" dxfId="5" priority="9">
      <formula>LEN(TRIM(R6))=0</formula>
    </cfRule>
  </conditionalFormatting>
  <conditionalFormatting sqref="Q6">
    <cfRule type="containsBlanks" dxfId="4" priority="10">
      <formula>LEN(TRIM(Q6))=0</formula>
    </cfRule>
  </conditionalFormatting>
  <conditionalFormatting sqref="S6">
    <cfRule type="containsBlanks" dxfId="6" priority="11">
      <formula>LEN(TRIM(S6))=0</formula>
    </cfRule>
  </conditionalFormatting>
  <hyperlinks>
    <hyperlink ref="S29" r:id="rId1h"/>
    <hyperlink ref="G47" r:id="rId2h"/>
    <hyperlink ref="P47" r:id="rId3h"/>
    <hyperlink ref="G48" r:id="rId4h"/>
    <hyperlink ref="G49" r:id="rId5h"/>
  </hyperlinks>
  <printOptions/>
  <pageMargins bottom="0.07874015748031496" footer="0.0" header="0.0" left="0.07874015748031496" right="0.07874015748031496" top="0.07874015748031496"/>
  <pageSetup paperSize="9" orientation="portrait"/>
  <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sheetPr>
  <sheetViews>
    <sheetView showGridLines="0" workbookViewId="0"/>
  </sheetViews>
  <sheetFormatPr customHeight="1" defaultColWidth="14.43" defaultRowHeight="15.0"/>
  <cols>
    <col customWidth="1" min="1" max="1" width="2.71"/>
    <col customWidth="1" min="2" max="2" width="13.29"/>
    <col customWidth="1" min="3" max="8" width="9.71"/>
    <col customWidth="1" min="9" max="9" width="12.71"/>
    <col customWidth="1" min="10" max="10" width="13.0"/>
    <col customWidth="1" min="11" max="11" width="2.71"/>
    <col customWidth="1" min="12" max="13" width="20.71"/>
    <col customWidth="1" min="14" max="15" width="10.71"/>
    <col customWidth="1" min="16" max="20" width="7.0"/>
    <col customWidth="1" min="21" max="28" width="10.71"/>
  </cols>
  <sheetData>
    <row customHeight="1" ht="15.0" r="1">
      <c r="A1" s="31"/>
      <c r="B1" s="31"/>
      <c r="C1" s="32" t="s">
        <v>298</v>
      </c>
      <c r="D1" s="33"/>
      <c r="E1" s="33"/>
      <c r="F1" s="33"/>
      <c r="G1" s="33"/>
      <c r="H1" s="33"/>
      <c r="I1" s="34"/>
      <c r="J1" s="31"/>
      <c r="K1" s="31"/>
      <c r="L1" s="31"/>
      <c r="M1" s="35" t="str">
        <f>C1</f>
        <v>Surveillance des cours d'eau - Macrophytes</v>
      </c>
      <c r="N1" s="33"/>
      <c r="O1" s="33"/>
      <c r="P1" s="33"/>
      <c r="Q1" s="33"/>
      <c r="R1" s="33"/>
      <c r="S1" s="34"/>
      <c r="T1" s="31"/>
      <c r="U1" s="36"/>
      <c r="V1" s="36"/>
      <c r="W1" s="36"/>
      <c r="X1" s="36"/>
      <c r="Y1" s="36"/>
      <c r="Z1" s="36"/>
      <c r="AA1" s="36"/>
      <c r="AB1" s="36"/>
    </row>
    <row customHeight="1" ht="15.0" r="2">
      <c r="A2" s="31"/>
      <c r="B2" s="31"/>
      <c r="C2" s="37"/>
      <c r="I2" s="38"/>
      <c r="J2" s="31"/>
      <c r="K2" s="31"/>
      <c r="L2" s="31"/>
      <c r="M2" s="37"/>
      <c r="S2" s="38"/>
      <c r="T2" s="31"/>
      <c r="U2" s="36"/>
      <c r="V2" s="36"/>
      <c r="W2" s="36"/>
      <c r="X2" s="36"/>
      <c r="Y2" s="36"/>
      <c r="Z2" s="36"/>
      <c r="AA2" s="36"/>
      <c r="AB2" s="36"/>
    </row>
    <row customHeight="1" ht="15.0" r="3">
      <c r="A3" s="31"/>
      <c r="B3" s="31"/>
      <c r="C3" s="39"/>
      <c r="D3" s="40"/>
      <c r="E3" s="40"/>
      <c r="F3" s="40"/>
      <c r="G3" s="40"/>
      <c r="H3" s="40"/>
      <c r="I3" s="41"/>
      <c r="J3" s="31"/>
      <c r="K3" s="31"/>
      <c r="L3" s="31"/>
      <c r="M3" s="39"/>
      <c r="N3" s="40"/>
      <c r="O3" s="40"/>
      <c r="P3" s="40"/>
      <c r="Q3" s="40"/>
      <c r="R3" s="40"/>
      <c r="S3" s="41"/>
      <c r="T3" s="31"/>
      <c r="U3" s="36"/>
      <c r="V3" s="36"/>
      <c r="W3" s="36"/>
      <c r="X3" s="36"/>
      <c r="Y3" s="36"/>
      <c r="Z3" s="36"/>
      <c r="AA3" s="36"/>
      <c r="AB3" s="36"/>
    </row>
    <row r="4">
      <c r="A4" s="31"/>
      <c r="B4" s="31"/>
      <c r="C4" s="31"/>
      <c r="D4" s="31"/>
      <c r="E4" s="31"/>
      <c r="F4" s="31"/>
      <c r="G4" s="31"/>
      <c r="H4" s="31"/>
      <c r="I4" s="31"/>
      <c r="J4" s="31"/>
      <c r="K4" s="31"/>
      <c r="L4" s="31"/>
      <c r="M4" s="31"/>
      <c r="N4" s="31"/>
      <c r="O4" s="31"/>
      <c r="P4" s="31"/>
      <c r="Q4" s="31"/>
      <c r="R4" s="31"/>
      <c r="S4" s="31"/>
      <c r="T4" s="31"/>
      <c r="U4" s="36"/>
      <c r="V4" s="36"/>
      <c r="W4" s="36"/>
      <c r="X4" s="36"/>
      <c r="Y4" s="36"/>
      <c r="Z4" s="36"/>
      <c r="AA4" s="36"/>
      <c r="AB4" s="36"/>
    </row>
    <row r="5">
      <c r="A5" s="42" t="s">
        <v>48</v>
      </c>
      <c r="B5" s="43"/>
      <c r="C5" s="43"/>
      <c r="D5" s="43"/>
      <c r="E5" s="43"/>
      <c r="F5" s="43"/>
      <c r="G5" s="43"/>
      <c r="H5" s="43"/>
      <c r="I5" s="43"/>
      <c r="J5" s="43"/>
      <c r="K5" s="42" t="s">
        <v>49</v>
      </c>
      <c r="L5" s="43"/>
      <c r="M5" s="43"/>
      <c r="N5" s="43"/>
      <c r="O5" s="43"/>
      <c r="P5" s="44" t="s">
        <v>50</v>
      </c>
      <c r="Q5" s="43"/>
      <c r="R5" s="43"/>
      <c r="S5" s="43"/>
      <c r="T5" s="45"/>
      <c r="U5" s="36"/>
      <c r="V5" s="36"/>
      <c r="W5" s="36"/>
      <c r="X5" s="36"/>
      <c r="Y5" s="36"/>
      <c r="Z5" s="36"/>
      <c r="AA5" s="36"/>
      <c r="AB5" s="36"/>
    </row>
    <row r="6">
      <c r="A6" s="42"/>
      <c r="B6" s="43"/>
      <c r="C6" s="43"/>
      <c r="D6" s="43"/>
      <c r="E6" s="43"/>
      <c r="F6" s="43"/>
      <c r="G6" s="43"/>
      <c r="H6" s="43"/>
      <c r="I6" s="46"/>
      <c r="J6" s="34"/>
      <c r="K6" s="42"/>
      <c r="L6" s="36"/>
      <c r="M6" s="47" t="s">
        <v>51</v>
      </c>
      <c r="N6" s="48" t="s">
        <v>52</v>
      </c>
      <c r="O6" s="34"/>
      <c r="P6" s="49"/>
      <c r="Q6" s="50"/>
      <c r="R6" s="51"/>
      <c r="S6" s="52" t="s">
        <v>85</v>
      </c>
      <c r="T6" s="53"/>
      <c r="U6" s="36"/>
      <c r="V6" s="36"/>
      <c r="W6" s="36"/>
      <c r="X6" s="36"/>
      <c r="Y6" s="36"/>
      <c r="Z6" s="36"/>
      <c r="AA6" s="36"/>
      <c r="AB6" s="36"/>
    </row>
    <row r="7">
      <c r="A7" s="43"/>
      <c r="B7" s="43"/>
      <c r="C7" s="43"/>
      <c r="D7" s="43"/>
      <c r="E7" s="43"/>
      <c r="F7" s="43"/>
      <c r="G7" s="43"/>
      <c r="H7" s="54"/>
      <c r="I7" s="37"/>
      <c r="J7" s="38"/>
      <c r="K7" s="43"/>
      <c r="L7" s="43"/>
      <c r="M7" s="55"/>
      <c r="N7" s="39"/>
      <c r="O7" s="41"/>
      <c r="P7" s="56" t="s">
        <v>53</v>
      </c>
      <c r="Q7" s="57" t="s">
        <v>54</v>
      </c>
      <c r="R7" s="57" t="s">
        <v>55</v>
      </c>
      <c r="S7" s="57" t="s">
        <v>56</v>
      </c>
      <c r="T7" s="58" t="s">
        <v>57</v>
      </c>
      <c r="U7" s="36"/>
      <c r="V7" s="36"/>
      <c r="W7" s="36"/>
      <c r="X7" s="36"/>
      <c r="Y7" s="36"/>
      <c r="Z7" s="36"/>
      <c r="AA7" s="36"/>
      <c r="AB7" s="36"/>
    </row>
    <row r="8">
      <c r="A8" s="43"/>
      <c r="B8" s="59" t="s">
        <v>58</v>
      </c>
      <c r="C8" s="60" t="s">
        <v>266</v>
      </c>
      <c r="D8" s="61"/>
      <c r="E8" s="61"/>
      <c r="F8" s="61"/>
      <c r="G8" s="61"/>
      <c r="H8" s="62"/>
      <c r="I8" s="37"/>
      <c r="J8" s="38"/>
      <c r="K8" s="43"/>
      <c r="L8" s="54"/>
      <c r="M8" s="54"/>
      <c r="N8" s="54"/>
      <c r="O8" s="54"/>
      <c r="P8" s="63"/>
      <c r="Q8" s="43"/>
      <c r="R8" s="43"/>
      <c r="S8" s="43"/>
      <c r="T8" s="45"/>
      <c r="U8" s="36"/>
      <c r="V8" s="36"/>
      <c r="W8" s="36"/>
      <c r="X8" s="36"/>
      <c r="Y8" s="36"/>
      <c r="Z8" s="36"/>
      <c r="AA8" s="36"/>
      <c r="AB8" s="36"/>
    </row>
    <row r="9">
      <c r="A9" s="43"/>
      <c r="B9" s="64"/>
      <c r="C9" s="37"/>
      <c r="H9" s="65"/>
      <c r="I9" s="37"/>
      <c r="J9" s="38"/>
      <c r="K9" s="66"/>
      <c r="L9" s="67" t="s">
        <v>59</v>
      </c>
      <c r="M9" s="43"/>
      <c r="N9" s="43"/>
      <c r="O9" s="43"/>
      <c r="P9" s="68" t="s">
        <v>299</v>
      </c>
      <c r="T9" s="65"/>
      <c r="U9" s="36"/>
      <c r="V9" s="36"/>
      <c r="W9" s="36"/>
      <c r="X9" s="36"/>
      <c r="Y9" s="36"/>
      <c r="Z9" s="36"/>
      <c r="AA9" s="36"/>
      <c r="AB9" s="36"/>
    </row>
    <row r="10">
      <c r="A10" s="43"/>
      <c r="B10" s="64"/>
      <c r="C10" s="37"/>
      <c r="H10" s="65"/>
      <c r="I10" s="37"/>
      <c r="J10" s="38"/>
      <c r="K10" s="66"/>
      <c r="L10" s="69" t="s">
        <v>61</v>
      </c>
      <c r="M10" s="69" t="s">
        <v>62</v>
      </c>
      <c r="N10" s="70" t="s">
        <v>63</v>
      </c>
      <c r="O10" s="18"/>
      <c r="P10" s="71"/>
      <c r="T10" s="65"/>
      <c r="U10" s="36"/>
      <c r="V10" s="36"/>
      <c r="W10" s="36"/>
      <c r="X10" s="36"/>
      <c r="Y10" s="36"/>
      <c r="Z10" s="36"/>
      <c r="AA10" s="36"/>
      <c r="AB10" s="36"/>
    </row>
    <row customHeight="1" ht="30.0" r="11">
      <c r="A11" s="43"/>
      <c r="B11" s="72"/>
      <c r="C11" s="73"/>
      <c r="D11" s="74"/>
      <c r="E11" s="74"/>
      <c r="F11" s="74"/>
      <c r="G11" s="74"/>
      <c r="H11" s="75"/>
      <c r="I11" s="39"/>
      <c r="J11" s="41"/>
      <c r="K11" s="66"/>
      <c r="L11" s="76" t="s">
        <v>268</v>
      </c>
      <c r="M11" s="76" t="s">
        <v>269</v>
      </c>
      <c r="N11" s="77"/>
      <c r="O11" s="34"/>
      <c r="P11" s="71"/>
      <c r="T11" s="65"/>
      <c r="U11" s="36"/>
      <c r="V11" s="36"/>
      <c r="W11" s="36"/>
      <c r="X11" s="36"/>
      <c r="Y11" s="36"/>
      <c r="Z11" s="36"/>
      <c r="AA11" s="36"/>
      <c r="AB11" s="36"/>
    </row>
    <row r="12">
      <c r="A12" s="43"/>
      <c r="B12" s="78" t="s">
        <v>64</v>
      </c>
      <c r="C12" s="79" t="s">
        <v>270</v>
      </c>
      <c r="D12" s="61"/>
      <c r="E12" s="61"/>
      <c r="F12" s="61"/>
      <c r="G12" s="61"/>
      <c r="H12" s="62"/>
      <c r="I12" s="80" t="s">
        <v>65</v>
      </c>
      <c r="J12" s="81"/>
      <c r="K12" s="66"/>
      <c r="L12" s="82"/>
      <c r="M12" s="82"/>
      <c r="N12" s="71"/>
      <c r="O12" s="38"/>
      <c r="P12" s="71"/>
      <c r="T12" s="65"/>
      <c r="U12" s="36"/>
      <c r="V12" s="36"/>
      <c r="W12" s="36"/>
      <c r="X12" s="36"/>
      <c r="Y12" s="36"/>
      <c r="Z12" s="36"/>
      <c r="AA12" s="36"/>
      <c r="AB12" s="36"/>
    </row>
    <row r="13">
      <c r="A13" s="43"/>
      <c r="B13" s="83"/>
      <c r="C13" s="37"/>
      <c r="H13" s="65"/>
      <c r="I13" s="84" t="s">
        <v>300</v>
      </c>
      <c r="J13" s="85"/>
      <c r="K13" s="66"/>
      <c r="L13" s="82"/>
      <c r="M13" s="82"/>
      <c r="N13" s="71"/>
      <c r="O13" s="38"/>
      <c r="P13" s="71"/>
      <c r="T13" s="65"/>
      <c r="U13" s="36"/>
      <c r="V13" s="36"/>
      <c r="W13" s="36"/>
      <c r="X13" s="36"/>
      <c r="Y13" s="36"/>
      <c r="Z13" s="36"/>
      <c r="AA13" s="36"/>
      <c r="AB13" s="36"/>
    </row>
    <row customHeight="1" ht="30.0" r="14">
      <c r="A14" s="43"/>
      <c r="B14" s="83"/>
      <c r="C14" s="37"/>
      <c r="H14" s="65"/>
      <c r="I14" s="71"/>
      <c r="J14" s="65"/>
      <c r="K14" s="66"/>
      <c r="L14" s="86"/>
      <c r="M14" s="86"/>
      <c r="N14" s="87"/>
      <c r="O14" s="88"/>
      <c r="P14" s="87"/>
      <c r="Q14" s="74"/>
      <c r="R14" s="74"/>
      <c r="S14" s="74"/>
      <c r="T14" s="75"/>
      <c r="U14" s="36"/>
      <c r="V14" s="36"/>
      <c r="W14" s="36"/>
      <c r="X14" s="36"/>
      <c r="Y14" s="36"/>
      <c r="Z14" s="36"/>
      <c r="AA14" s="36"/>
      <c r="AB14" s="36"/>
    </row>
    <row r="15">
      <c r="A15" s="43"/>
      <c r="B15" s="89"/>
      <c r="C15" s="73"/>
      <c r="D15" s="74"/>
      <c r="E15" s="74"/>
      <c r="F15" s="74"/>
      <c r="G15" s="74"/>
      <c r="H15" s="75"/>
      <c r="I15" s="71"/>
      <c r="J15" s="65"/>
      <c r="K15" s="43"/>
      <c r="L15" s="90" t="s">
        <v>67</v>
      </c>
      <c r="M15" s="91"/>
      <c r="N15" s="91"/>
      <c r="O15" s="92"/>
      <c r="P15" s="90" t="s">
        <v>68</v>
      </c>
      <c r="Q15" s="91"/>
      <c r="R15" s="91"/>
      <c r="S15" s="91"/>
      <c r="T15" s="92"/>
      <c r="U15" s="36"/>
      <c r="V15" s="36"/>
      <c r="W15" s="36"/>
      <c r="X15" s="36"/>
      <c r="Y15" s="36"/>
      <c r="Z15" s="36"/>
      <c r="AA15" s="36"/>
      <c r="AB15" s="36"/>
    </row>
    <row r="16">
      <c r="A16" s="43"/>
      <c r="B16" s="78" t="s">
        <v>69</v>
      </c>
      <c r="C16" s="79" t="s">
        <v>301</v>
      </c>
      <c r="D16" s="61"/>
      <c r="E16" s="61"/>
      <c r="F16" s="61"/>
      <c r="G16" s="61"/>
      <c r="H16" s="62"/>
      <c r="I16" s="71"/>
      <c r="J16" s="65"/>
      <c r="K16" s="43"/>
      <c r="L16" s="77" t="s">
        <v>302</v>
      </c>
      <c r="M16" s="33"/>
      <c r="N16" s="33"/>
      <c r="O16" s="85"/>
      <c r="P16" s="77" t="s">
        <v>303</v>
      </c>
      <c r="Q16" s="33"/>
      <c r="R16" s="33"/>
      <c r="S16" s="33"/>
      <c r="T16" s="85"/>
      <c r="U16" s="36"/>
      <c r="V16" s="36"/>
      <c r="W16" s="36"/>
      <c r="X16" s="36"/>
      <c r="Y16" s="36"/>
      <c r="Z16" s="36"/>
      <c r="AA16" s="36"/>
      <c r="AB16" s="36"/>
    </row>
    <row r="17">
      <c r="A17" s="43"/>
      <c r="B17" s="83"/>
      <c r="C17" s="37"/>
      <c r="H17" s="65"/>
      <c r="I17" s="71"/>
      <c r="J17" s="65"/>
      <c r="K17" s="43"/>
      <c r="L17" s="71"/>
      <c r="O17" s="65"/>
      <c r="P17" s="71"/>
      <c r="T17" s="65"/>
      <c r="U17" s="36"/>
      <c r="V17" s="36"/>
      <c r="W17" s="36"/>
      <c r="X17" s="36"/>
      <c r="Y17" s="36"/>
      <c r="Z17" s="36"/>
      <c r="AA17" s="36"/>
      <c r="AB17" s="36"/>
    </row>
    <row r="18">
      <c r="A18" s="43"/>
      <c r="B18" s="83"/>
      <c r="C18" s="37"/>
      <c r="H18" s="65"/>
      <c r="I18" s="71"/>
      <c r="J18" s="65"/>
      <c r="K18" s="43"/>
      <c r="L18" s="71"/>
      <c r="O18" s="65"/>
      <c r="P18" s="71"/>
      <c r="T18" s="65"/>
      <c r="U18" s="36"/>
      <c r="V18" s="36"/>
      <c r="W18" s="36"/>
      <c r="X18" s="36"/>
      <c r="Y18" s="36"/>
      <c r="Z18" s="36"/>
      <c r="AA18" s="36"/>
      <c r="AB18" s="36"/>
    </row>
    <row r="19">
      <c r="A19" s="43"/>
      <c r="B19" s="83"/>
      <c r="C19" s="37"/>
      <c r="H19" s="65"/>
      <c r="I19" s="71"/>
      <c r="J19" s="65"/>
      <c r="K19" s="43"/>
      <c r="L19" s="71"/>
      <c r="O19" s="65"/>
      <c r="P19" s="71"/>
      <c r="T19" s="65"/>
      <c r="U19" s="36"/>
      <c r="V19" s="36"/>
      <c r="W19" s="36"/>
      <c r="X19" s="36"/>
      <c r="Y19" s="36"/>
      <c r="Z19" s="36"/>
      <c r="AA19" s="36"/>
      <c r="AB19" s="36"/>
    </row>
    <row customHeight="1" ht="30.0" r="20">
      <c r="A20" s="43"/>
      <c r="B20" s="89"/>
      <c r="C20" s="73"/>
      <c r="D20" s="74"/>
      <c r="E20" s="74"/>
      <c r="F20" s="74"/>
      <c r="G20" s="74"/>
      <c r="H20" s="75"/>
      <c r="I20" s="71"/>
      <c r="J20" s="65"/>
      <c r="K20" s="43"/>
      <c r="L20" s="71"/>
      <c r="O20" s="65"/>
      <c r="P20" s="71"/>
      <c r="T20" s="65"/>
      <c r="U20" s="36"/>
      <c r="V20" s="36"/>
      <c r="W20" s="36"/>
      <c r="X20" s="36"/>
      <c r="Y20" s="36"/>
      <c r="Z20" s="36"/>
      <c r="AA20" s="36"/>
      <c r="AB20" s="36"/>
    </row>
    <row customHeight="1" ht="15.75" r="21">
      <c r="A21" s="43"/>
      <c r="B21" s="93" t="s">
        <v>70</v>
      </c>
      <c r="C21" s="94"/>
      <c r="D21" s="94"/>
      <c r="E21" s="94"/>
      <c r="F21" s="95"/>
      <c r="G21" s="96"/>
      <c r="H21" s="97"/>
      <c r="I21" s="71"/>
      <c r="J21" s="65"/>
      <c r="K21" s="43"/>
      <c r="L21" s="71"/>
      <c r="O21" s="65"/>
      <c r="P21" s="71"/>
      <c r="T21" s="65"/>
      <c r="U21" s="36"/>
      <c r="V21" s="36"/>
      <c r="W21" s="36"/>
      <c r="X21" s="36"/>
      <c r="Y21" s="36"/>
      <c r="Z21" s="36"/>
      <c r="AA21" s="36"/>
      <c r="AB21" s="36"/>
    </row>
    <row customHeight="1" ht="15.75" r="22">
      <c r="A22" s="43"/>
      <c r="B22" s="98" t="s">
        <v>71</v>
      </c>
      <c r="C22" s="147" t="s">
        <v>72</v>
      </c>
      <c r="D22" s="8"/>
      <c r="E22" s="8"/>
      <c r="F22" s="8"/>
      <c r="G22" s="8"/>
      <c r="H22" s="100"/>
      <c r="I22" s="71"/>
      <c r="J22" s="65"/>
      <c r="K22" s="43"/>
      <c r="L22" s="71"/>
      <c r="O22" s="65"/>
      <c r="P22" s="71"/>
      <c r="T22" s="65"/>
      <c r="U22" s="36"/>
      <c r="V22" s="36"/>
      <c r="W22" s="36"/>
      <c r="X22" s="36"/>
      <c r="Y22" s="36"/>
      <c r="Z22" s="36"/>
      <c r="AA22" s="36"/>
      <c r="AB22" s="36"/>
    </row>
    <row customHeight="1" ht="15.75" r="23">
      <c r="A23" s="43"/>
      <c r="B23" s="101"/>
      <c r="C23" s="33"/>
      <c r="D23" s="33"/>
      <c r="E23" s="34"/>
      <c r="F23" s="102" t="s">
        <v>73</v>
      </c>
      <c r="G23" s="8"/>
      <c r="H23" s="100"/>
      <c r="I23" s="71"/>
      <c r="J23" s="65"/>
      <c r="K23" s="43"/>
      <c r="L23" s="71"/>
      <c r="O23" s="65"/>
      <c r="P23" s="71"/>
      <c r="T23" s="65"/>
      <c r="U23" s="36"/>
      <c r="V23" s="36"/>
      <c r="W23" s="36"/>
      <c r="X23" s="36"/>
      <c r="Y23" s="36"/>
      <c r="Z23" s="36"/>
      <c r="AA23" s="36"/>
      <c r="AB23" s="36"/>
    </row>
    <row customHeight="1" ht="30.0" r="24">
      <c r="A24" s="43"/>
      <c r="B24" s="71"/>
      <c r="E24" s="38"/>
      <c r="F24" s="148" t="s">
        <v>304</v>
      </c>
      <c r="G24" s="33"/>
      <c r="H24" s="85"/>
      <c r="I24" s="71"/>
      <c r="J24" s="65"/>
      <c r="K24" s="43"/>
      <c r="L24" s="71"/>
      <c r="O24" s="65"/>
      <c r="P24" s="71"/>
      <c r="T24" s="65"/>
      <c r="U24" s="36"/>
      <c r="V24" s="36"/>
      <c r="W24" s="36"/>
      <c r="X24" s="36"/>
      <c r="Y24" s="36"/>
      <c r="Z24" s="36"/>
      <c r="AA24" s="36"/>
      <c r="AB24" s="36"/>
    </row>
    <row customHeight="1" ht="15.75" r="25">
      <c r="A25" s="43"/>
      <c r="B25" s="71"/>
      <c r="E25" s="38"/>
      <c r="F25" s="37"/>
      <c r="H25" s="65"/>
      <c r="I25" s="71"/>
      <c r="J25" s="65"/>
      <c r="K25" s="43"/>
      <c r="L25" s="71"/>
      <c r="O25" s="65"/>
      <c r="P25" s="71"/>
      <c r="T25" s="65"/>
      <c r="U25" s="36"/>
      <c r="V25" s="36"/>
      <c r="W25" s="36"/>
      <c r="X25" s="36"/>
      <c r="Y25" s="36"/>
      <c r="Z25" s="36"/>
      <c r="AA25" s="36"/>
      <c r="AB25" s="36"/>
    </row>
    <row customHeight="1" ht="15.75" r="26">
      <c r="A26" s="43"/>
      <c r="B26" s="71"/>
      <c r="E26" s="38"/>
      <c r="F26" s="37"/>
      <c r="H26" s="65"/>
      <c r="I26" s="71"/>
      <c r="J26" s="65"/>
      <c r="K26" s="43"/>
      <c r="L26" s="71"/>
      <c r="O26" s="65"/>
      <c r="P26" s="71"/>
      <c r="T26" s="65"/>
      <c r="U26" s="36"/>
      <c r="V26" s="36"/>
      <c r="W26" s="36"/>
      <c r="X26" s="36"/>
      <c r="Y26" s="36"/>
      <c r="Z26" s="36"/>
      <c r="AA26" s="36"/>
      <c r="AB26" s="36"/>
    </row>
    <row customHeight="1" ht="15.75" r="27">
      <c r="A27" s="43"/>
      <c r="B27" s="71"/>
      <c r="E27" s="38"/>
      <c r="F27" s="37"/>
      <c r="H27" s="65"/>
      <c r="I27" s="71"/>
      <c r="J27" s="65"/>
      <c r="K27" s="43"/>
      <c r="L27" s="87"/>
      <c r="M27" s="74"/>
      <c r="N27" s="74"/>
      <c r="O27" s="75"/>
      <c r="P27" s="87"/>
      <c r="Q27" s="74"/>
      <c r="R27" s="74"/>
      <c r="S27" s="74"/>
      <c r="T27" s="75"/>
      <c r="U27" s="36"/>
      <c r="V27" s="36"/>
      <c r="W27" s="36"/>
      <c r="X27" s="36"/>
      <c r="Y27" s="36"/>
      <c r="Z27" s="36"/>
      <c r="AA27" s="36"/>
      <c r="AB27" s="36"/>
    </row>
    <row customHeight="1" ht="15.75" r="28">
      <c r="A28" s="43"/>
      <c r="B28" s="71"/>
      <c r="E28" s="38"/>
      <c r="F28" s="37"/>
      <c r="H28" s="65"/>
      <c r="I28" s="71"/>
      <c r="J28" s="65"/>
      <c r="K28" s="43"/>
      <c r="L28" s="90" t="s">
        <v>74</v>
      </c>
      <c r="M28" s="91"/>
      <c r="N28" s="91"/>
      <c r="O28" s="92"/>
      <c r="P28" s="90" t="s">
        <v>75</v>
      </c>
      <c r="Q28" s="91"/>
      <c r="R28" s="91"/>
      <c r="S28" s="91"/>
      <c r="T28" s="92"/>
      <c r="U28" s="36"/>
      <c r="V28" s="36"/>
      <c r="W28" s="36"/>
      <c r="X28" s="36"/>
      <c r="Y28" s="36"/>
      <c r="Z28" s="36"/>
      <c r="AA28" s="36"/>
      <c r="AB28" s="36"/>
    </row>
    <row customHeight="1" ht="15.75" r="29">
      <c r="A29" s="43"/>
      <c r="B29" s="71"/>
      <c r="E29" s="38"/>
      <c r="F29" s="37"/>
      <c r="H29" s="65"/>
      <c r="I29" s="87"/>
      <c r="J29" s="75"/>
      <c r="K29" s="43"/>
      <c r="L29" s="63"/>
      <c r="M29" s="104" t="s">
        <v>276</v>
      </c>
      <c r="N29" s="33"/>
      <c r="O29" s="85"/>
      <c r="P29" s="161" t="str">
        <f>=HYPERLINK("https://naiades.eaufrance.fr/acces-donnees%23/hydrobiologie", "Naïades")</f>
      </c>
      <c r="Q29" s="8"/>
      <c r="R29" s="18"/>
      <c r="S29" s="149" t="inlineStr">
        <is>
          <t/>
        </is>
      </c>
      <c r="T29" s="100"/>
      <c r="U29" s="36"/>
      <c r="V29" s="36"/>
      <c r="W29" s="36"/>
      <c r="X29" s="36"/>
      <c r="Y29" s="36"/>
      <c r="Z29" s="36"/>
      <c r="AA29" s="36"/>
      <c r="AB29" s="36"/>
    </row>
    <row customHeight="1" ht="15.0" r="30">
      <c r="A30" s="43"/>
      <c r="B30" s="71"/>
      <c r="E30" s="38"/>
      <c r="F30" s="37"/>
      <c r="H30" s="65"/>
      <c r="I30" s="107" t="s">
        <v>78</v>
      </c>
      <c r="J30" s="97"/>
      <c r="K30" s="43"/>
      <c r="L30" s="63"/>
      <c r="M30" s="37"/>
      <c r="O30" s="65"/>
      <c r="P30" s="105"/>
      <c r="Q30" s="8"/>
      <c r="R30" s="18"/>
      <c r="S30" s="106"/>
      <c r="T30" s="100"/>
      <c r="U30" s="36"/>
      <c r="V30" s="36"/>
      <c r="W30" s="36"/>
      <c r="X30" s="36"/>
      <c r="Y30" s="36"/>
      <c r="Z30" s="36"/>
      <c r="AA30" s="36"/>
      <c r="AB30" s="36"/>
    </row>
    <row customHeight="1" ht="15.75" r="31">
      <c r="A31" s="43"/>
      <c r="B31" s="71"/>
      <c r="E31" s="38"/>
      <c r="F31" s="37"/>
      <c r="H31" s="65"/>
      <c r="I31" s="84" t="s">
        <v>278</v>
      </c>
      <c r="J31" s="85"/>
      <c r="K31" s="43"/>
      <c r="L31" s="63"/>
      <c r="M31" s="37"/>
      <c r="O31" s="65"/>
      <c r="P31" s="105"/>
      <c r="Q31" s="8"/>
      <c r="R31" s="18"/>
      <c r="S31" s="106"/>
      <c r="T31" s="100"/>
      <c r="U31" s="36"/>
      <c r="V31" s="36"/>
      <c r="W31" s="36"/>
      <c r="X31" s="36"/>
      <c r="Y31" s="36"/>
      <c r="Z31" s="36"/>
      <c r="AA31" s="36"/>
      <c r="AB31" s="36"/>
    </row>
    <row customHeight="1" ht="15.75" r="32">
      <c r="A32" s="43"/>
      <c r="B32" s="71"/>
      <c r="E32" s="38"/>
      <c r="F32" s="37"/>
      <c r="H32" s="65"/>
      <c r="I32" s="71"/>
      <c r="J32" s="65"/>
      <c r="K32" s="43"/>
      <c r="L32" s="63"/>
      <c r="M32" s="37"/>
      <c r="O32" s="65"/>
      <c r="P32" s="105"/>
      <c r="Q32" s="8"/>
      <c r="R32" s="18"/>
      <c r="S32" s="106"/>
      <c r="T32" s="100"/>
      <c r="U32" s="36"/>
      <c r="V32" s="36"/>
      <c r="W32" s="36"/>
      <c r="X32" s="36"/>
      <c r="Y32" s="36"/>
      <c r="Z32" s="36"/>
      <c r="AA32" s="36"/>
      <c r="AB32" s="36"/>
    </row>
    <row customHeight="1" ht="15.75" r="33">
      <c r="A33" s="43"/>
      <c r="B33" s="71"/>
      <c r="E33" s="38"/>
      <c r="F33" s="37"/>
      <c r="H33" s="65"/>
      <c r="I33" s="71"/>
      <c r="J33" s="65"/>
      <c r="K33" s="43"/>
      <c r="L33" s="63"/>
      <c r="M33" s="37"/>
      <c r="O33" s="65"/>
      <c r="P33" s="105"/>
      <c r="Q33" s="8"/>
      <c r="R33" s="18"/>
      <c r="S33" s="106"/>
      <c r="T33" s="100"/>
      <c r="U33" s="36"/>
      <c r="V33" s="36"/>
      <c r="W33" s="36"/>
      <c r="X33" s="36"/>
      <c r="Y33" s="36"/>
      <c r="Z33" s="36"/>
      <c r="AA33" s="36"/>
      <c r="AB33" s="36"/>
    </row>
    <row customHeight="1" ht="15.75" r="34">
      <c r="A34" s="43"/>
      <c r="B34" s="71"/>
      <c r="E34" s="38"/>
      <c r="F34" s="37"/>
      <c r="H34" s="65"/>
      <c r="I34" s="71"/>
      <c r="J34" s="65"/>
      <c r="K34" s="43"/>
      <c r="L34" s="63"/>
      <c r="M34" s="37"/>
      <c r="O34" s="65"/>
      <c r="P34" s="105"/>
      <c r="Q34" s="8"/>
      <c r="R34" s="18"/>
      <c r="S34" s="106"/>
      <c r="T34" s="100"/>
      <c r="U34" s="36"/>
      <c r="V34" s="36"/>
      <c r="W34" s="36"/>
      <c r="X34" s="36"/>
      <c r="Y34" s="36"/>
      <c r="Z34" s="36"/>
      <c r="AA34" s="36"/>
      <c r="AB34" s="36"/>
    </row>
    <row customHeight="1" ht="15.75" r="35">
      <c r="A35" s="43"/>
      <c r="B35" s="87"/>
      <c r="C35" s="74"/>
      <c r="D35" s="74"/>
      <c r="E35" s="88"/>
      <c r="F35" s="73"/>
      <c r="G35" s="74"/>
      <c r="H35" s="75"/>
      <c r="I35" s="71"/>
      <c r="J35" s="65"/>
      <c r="K35" s="43"/>
      <c r="L35" s="63"/>
      <c r="M35" s="37"/>
      <c r="O35" s="65"/>
      <c r="P35" s="105"/>
      <c r="Q35" s="8"/>
      <c r="R35" s="18"/>
      <c r="S35" s="106"/>
      <c r="T35" s="100"/>
      <c r="U35" s="36"/>
      <c r="V35" s="36"/>
      <c r="W35" s="36"/>
      <c r="X35" s="36"/>
      <c r="Y35" s="36"/>
      <c r="Z35" s="36"/>
      <c r="AA35" s="36"/>
      <c r="AB35" s="36"/>
    </row>
    <row customHeight="1" ht="15.75" r="36">
      <c r="A36" s="43"/>
      <c r="B36" s="93" t="s">
        <v>79</v>
      </c>
      <c r="C36" s="94"/>
      <c r="D36" s="94"/>
      <c r="E36" s="95"/>
      <c r="F36" s="108"/>
      <c r="G36" s="108"/>
      <c r="H36" s="108"/>
      <c r="I36" s="71"/>
      <c r="J36" s="65"/>
      <c r="K36" s="43"/>
      <c r="L36" s="63"/>
      <c r="M36" s="37"/>
      <c r="O36" s="65"/>
      <c r="P36" s="105"/>
      <c r="Q36" s="8"/>
      <c r="R36" s="18"/>
      <c r="S36" s="106"/>
      <c r="T36" s="100"/>
      <c r="U36" s="36"/>
      <c r="V36" s="36"/>
      <c r="W36" s="36"/>
      <c r="X36" s="36"/>
      <c r="Y36" s="36"/>
      <c r="Z36" s="36"/>
      <c r="AA36" s="36"/>
      <c r="AB36" s="36"/>
    </row>
    <row customHeight="1" ht="15.75" r="37">
      <c r="A37" s="43"/>
      <c r="B37" s="83"/>
      <c r="C37" s="109" t="s">
        <v>80</v>
      </c>
      <c r="D37" s="109" t="s">
        <v>81</v>
      </c>
      <c r="E37" s="109" t="s">
        <v>82</v>
      </c>
      <c r="F37" s="109" t="s">
        <v>83</v>
      </c>
      <c r="G37" s="109" t="s">
        <v>82</v>
      </c>
      <c r="H37" s="109" t="s">
        <v>80</v>
      </c>
      <c r="I37" s="71"/>
      <c r="J37" s="65"/>
      <c r="K37" s="43"/>
      <c r="L37" s="63"/>
      <c r="M37" s="37"/>
      <c r="O37" s="65"/>
      <c r="P37" s="105"/>
      <c r="Q37" s="8"/>
      <c r="R37" s="18"/>
      <c r="S37" s="106"/>
      <c r="T37" s="100"/>
      <c r="U37" s="36"/>
      <c r="V37" s="36"/>
      <c r="W37" s="36"/>
      <c r="X37" s="36"/>
      <c r="Y37" s="36"/>
      <c r="Z37" s="36"/>
      <c r="AA37" s="36"/>
      <c r="AB37" s="36"/>
    </row>
    <row customHeight="1" ht="12.75" r="38">
      <c r="A38" s="43"/>
      <c r="B38" s="110" t="s">
        <v>279</v>
      </c>
      <c r="C38" s="111"/>
      <c r="D38" s="111"/>
      <c r="E38" s="111"/>
      <c r="F38" s="111"/>
      <c r="G38" s="111" t="s">
        <v>85</v>
      </c>
      <c r="H38" s="111" t="s">
        <v>85</v>
      </c>
      <c r="I38" s="71"/>
      <c r="J38" s="65"/>
      <c r="K38" s="43"/>
      <c r="L38" s="63"/>
      <c r="M38" s="37"/>
      <c r="O38" s="65"/>
      <c r="P38" s="105"/>
      <c r="Q38" s="8"/>
      <c r="R38" s="18"/>
      <c r="S38" s="106"/>
      <c r="T38" s="100"/>
      <c r="U38" s="36"/>
      <c r="V38" s="36"/>
      <c r="W38" s="36"/>
      <c r="X38" s="36"/>
      <c r="Y38" s="36"/>
      <c r="Z38" s="36"/>
      <c r="AA38" s="36"/>
      <c r="AB38" s="36"/>
    </row>
    <row customHeight="1" ht="12.75" r="39">
      <c r="A39" s="43"/>
      <c r="B39" s="110"/>
      <c r="C39" s="112"/>
      <c r="D39" s="112"/>
      <c r="E39" s="112"/>
      <c r="F39" s="112"/>
      <c r="G39" s="112"/>
      <c r="H39" s="112"/>
      <c r="I39" s="71"/>
      <c r="J39" s="65"/>
      <c r="K39" s="43"/>
      <c r="L39" s="63"/>
      <c r="M39" s="37"/>
      <c r="O39" s="65"/>
      <c r="P39" s="105"/>
      <c r="Q39" s="8"/>
      <c r="R39" s="18"/>
      <c r="S39" s="106"/>
      <c r="T39" s="100"/>
      <c r="U39" s="36"/>
      <c r="V39" s="36"/>
      <c r="W39" s="36"/>
      <c r="X39" s="36"/>
      <c r="Y39" s="36"/>
      <c r="Z39" s="36"/>
      <c r="AA39" s="36"/>
      <c r="AB39" s="36"/>
    </row>
    <row customHeight="1" ht="12.75" r="40">
      <c r="A40" s="43"/>
      <c r="B40" s="110"/>
      <c r="C40" s="112"/>
      <c r="D40" s="112"/>
      <c r="E40" s="112"/>
      <c r="F40" s="112"/>
      <c r="G40" s="112"/>
      <c r="H40" s="112"/>
      <c r="I40" s="71"/>
      <c r="J40" s="65"/>
      <c r="K40" s="43"/>
      <c r="L40" s="63"/>
      <c r="M40" s="37"/>
      <c r="O40" s="65"/>
      <c r="P40" s="105"/>
      <c r="Q40" s="8"/>
      <c r="R40" s="18"/>
      <c r="S40" s="106"/>
      <c r="T40" s="100"/>
      <c r="U40" s="36"/>
      <c r="V40" s="36"/>
      <c r="W40" s="36"/>
      <c r="X40" s="36"/>
      <c r="Y40" s="36"/>
      <c r="Z40" s="36"/>
      <c r="AA40" s="36"/>
      <c r="AB40" s="36"/>
    </row>
    <row customHeight="1" ht="15.75" r="41">
      <c r="A41" s="43"/>
      <c r="B41" s="83"/>
      <c r="C41" s="109" t="s">
        <v>80</v>
      </c>
      <c r="D41" s="109" t="s">
        <v>83</v>
      </c>
      <c r="E41" s="109" t="s">
        <v>88</v>
      </c>
      <c r="F41" s="109" t="s">
        <v>89</v>
      </c>
      <c r="G41" s="109" t="s">
        <v>90</v>
      </c>
      <c r="H41" s="109" t="s">
        <v>91</v>
      </c>
      <c r="I41" s="71"/>
      <c r="J41" s="65"/>
      <c r="K41" s="43"/>
      <c r="L41" s="63"/>
      <c r="M41" s="37"/>
      <c r="O41" s="65"/>
      <c r="P41" s="105"/>
      <c r="Q41" s="8"/>
      <c r="R41" s="18"/>
      <c r="S41" s="106"/>
      <c r="T41" s="100"/>
      <c r="U41" s="36"/>
      <c r="V41" s="36"/>
      <c r="W41" s="36"/>
      <c r="X41" s="36"/>
      <c r="Y41" s="36"/>
      <c r="Z41" s="36"/>
      <c r="AA41" s="36"/>
      <c r="AB41" s="36"/>
    </row>
    <row customHeight="1" ht="12.75" r="42">
      <c r="A42" s="43"/>
      <c r="B42" s="110" t="s">
        <v>279</v>
      </c>
      <c r="C42" s="111" t="s">
        <v>85</v>
      </c>
      <c r="D42" s="111" t="s">
        <v>85</v>
      </c>
      <c r="E42" s="111" t="s">
        <v>85</v>
      </c>
      <c r="F42" s="111"/>
      <c r="G42" s="111"/>
      <c r="H42" s="111"/>
      <c r="I42" s="71"/>
      <c r="J42" s="65"/>
      <c r="K42" s="43"/>
      <c r="L42" s="63"/>
      <c r="M42" s="39"/>
      <c r="N42" s="40"/>
      <c r="O42" s="113"/>
      <c r="P42" s="114"/>
      <c r="Q42" s="115"/>
      <c r="R42" s="116"/>
      <c r="S42" s="117"/>
      <c r="T42" s="118"/>
      <c r="U42" s="36"/>
      <c r="V42" s="36"/>
      <c r="W42" s="36"/>
      <c r="X42" s="36"/>
      <c r="Y42" s="36"/>
      <c r="Z42" s="36"/>
      <c r="AA42" s="36"/>
      <c r="AB42" s="36"/>
    </row>
    <row customHeight="1" ht="12.75" r="43">
      <c r="A43" s="43"/>
      <c r="B43" s="110"/>
      <c r="C43" s="111"/>
      <c r="D43" s="111"/>
      <c r="E43" s="111"/>
      <c r="F43" s="111"/>
      <c r="G43" s="111"/>
      <c r="H43" s="111"/>
      <c r="I43" s="71"/>
      <c r="J43" s="65"/>
      <c r="K43" s="43"/>
      <c r="L43" s="90" t="s">
        <v>92</v>
      </c>
      <c r="M43" s="91"/>
      <c r="N43" s="91"/>
      <c r="O43" s="91"/>
      <c r="P43" s="43"/>
      <c r="Q43" s="43"/>
      <c r="R43" s="43"/>
      <c r="S43" s="43"/>
      <c r="T43" s="66"/>
      <c r="U43" s="36"/>
      <c r="V43" s="36"/>
      <c r="W43" s="36"/>
      <c r="X43" s="36"/>
      <c r="Y43" s="36"/>
      <c r="Z43" s="36"/>
      <c r="AA43" s="36"/>
      <c r="AB43" s="36"/>
    </row>
    <row customHeight="1" ht="12.75" r="44">
      <c r="A44" s="43"/>
      <c r="B44" s="110"/>
      <c r="C44" s="112"/>
      <c r="D44" s="112"/>
      <c r="E44" s="112"/>
      <c r="F44" s="112"/>
      <c r="G44" s="112"/>
      <c r="H44" s="112"/>
      <c r="I44" s="71"/>
      <c r="J44" s="65"/>
      <c r="K44" s="43"/>
      <c r="L44" s="77"/>
      <c r="M44" s="33"/>
      <c r="N44" s="33"/>
      <c r="O44" s="33"/>
      <c r="P44" s="33"/>
      <c r="Q44" s="33"/>
      <c r="R44" s="33"/>
      <c r="S44" s="33"/>
      <c r="T44" s="85"/>
      <c r="U44" s="36"/>
      <c r="V44" s="36"/>
      <c r="W44" s="36"/>
      <c r="X44" s="36"/>
      <c r="Y44" s="36"/>
      <c r="Z44" s="36"/>
      <c r="AA44" s="36"/>
      <c r="AB44" s="36"/>
    </row>
    <row customHeight="1" ht="15.75" r="45">
      <c r="A45" s="43"/>
      <c r="B45" s="119"/>
      <c r="C45" s="33"/>
      <c r="D45" s="33"/>
      <c r="E45" s="33"/>
      <c r="F45" s="33"/>
      <c r="G45" s="33"/>
      <c r="H45" s="85"/>
      <c r="I45" s="71"/>
      <c r="J45" s="65"/>
      <c r="K45" s="43"/>
      <c r="L45" s="71"/>
      <c r="T45" s="65"/>
      <c r="U45" s="36"/>
      <c r="V45" s="36"/>
      <c r="W45" s="36"/>
      <c r="X45" s="36"/>
      <c r="Y45" s="36"/>
      <c r="Z45" s="36"/>
      <c r="AA45" s="36"/>
      <c r="AB45" s="36"/>
    </row>
    <row customHeight="1" ht="15.75" r="46">
      <c r="A46" s="43"/>
      <c r="B46" s="87"/>
      <c r="C46" s="74"/>
      <c r="D46" s="74"/>
      <c r="E46" s="74"/>
      <c r="F46" s="74"/>
      <c r="G46" s="74"/>
      <c r="H46" s="75"/>
      <c r="I46" s="87"/>
      <c r="J46" s="75"/>
      <c r="K46" s="43"/>
      <c r="L46" s="120"/>
      <c r="M46" s="40"/>
      <c r="N46" s="40"/>
      <c r="O46" s="40"/>
      <c r="P46" s="40"/>
      <c r="Q46" s="40"/>
      <c r="R46" s="40"/>
      <c r="S46" s="40"/>
      <c r="T46" s="113"/>
      <c r="U46" s="36"/>
      <c r="V46" s="36"/>
      <c r="W46" s="36"/>
      <c r="X46" s="36"/>
      <c r="Y46" s="36"/>
      <c r="Z46" s="36"/>
      <c r="AA46" s="36"/>
      <c r="AB46" s="36"/>
    </row>
    <row customHeight="1" ht="15.75" r="47">
      <c r="A47" s="121" t="s">
        <v>93</v>
      </c>
      <c r="B47" s="31"/>
      <c r="C47" s="159" t="str">
        <f>=HYPERLINK("https://professionnels.ofb.fr/fr/node/282", "Surveillance de la qualité de l’eau dans le cadre DCE")</f>
      </c>
      <c r="D47" s="94"/>
      <c r="E47" s="94"/>
      <c r="F47" s="95"/>
      <c r="G47" s="150" t="inlineStr">
        <is>
          <t/>
        </is>
      </c>
      <c r="H47" s="94"/>
      <c r="I47" s="94"/>
      <c r="J47" s="95"/>
      <c r="K47" s="123" t="s">
        <v>93</v>
      </c>
      <c r="L47" s="18"/>
      <c r="M47" s="124"/>
      <c r="N47" s="8"/>
      <c r="O47" s="18"/>
      <c r="P47" s="124"/>
      <c r="Q47" s="8"/>
      <c r="R47" s="8"/>
      <c r="S47" s="8"/>
      <c r="T47" s="18"/>
      <c r="U47" s="36"/>
      <c r="V47" s="36"/>
      <c r="W47" s="36"/>
      <c r="X47" s="36"/>
      <c r="Y47" s="36"/>
      <c r="Z47" s="36"/>
      <c r="AA47" s="36"/>
      <c r="AB47" s="36"/>
    </row>
    <row customHeight="1" ht="15.75" r="48">
      <c r="A48" s="31"/>
      <c r="B48" s="31"/>
      <c r="C48" s="160" t="str">
        <f>=HYPERLINK("https://www.ofb.gouv.fr/les-laboratoires-dhydrobiologie", "Les laboratoires d'hydrobiologie")</f>
      </c>
      <c r="D48" s="8"/>
      <c r="E48" s="8"/>
      <c r="F48" s="18"/>
      <c r="G48" s="151" t="inlineStr">
        <is>
          <t/>
        </is>
      </c>
      <c r="H48" s="8"/>
      <c r="I48" s="8"/>
      <c r="J48" s="18"/>
      <c r="K48" s="31"/>
      <c r="L48" s="31"/>
      <c r="M48" s="124"/>
      <c r="N48" s="8"/>
      <c r="O48" s="18"/>
      <c r="P48" s="124"/>
      <c r="Q48" s="8"/>
      <c r="R48" s="8"/>
      <c r="S48" s="8"/>
      <c r="T48" s="18"/>
      <c r="U48" s="36"/>
      <c r="V48" s="36"/>
      <c r="W48" s="36"/>
      <c r="X48" s="36"/>
      <c r="Y48" s="36"/>
      <c r="Z48" s="36"/>
      <c r="AA48" s="36"/>
      <c r="AB48" s="36"/>
    </row>
    <row customHeight="1" ht="15.75" r="49">
      <c r="A49" s="152">
        <v>45933.0</v>
      </c>
      <c r="B49" s="18"/>
      <c r="C49" s="160" t="str">
        <f>=HYPERLINK("https://ofbidf.shinyapps.io/HydrobioIdF/", "Suivis hydrobiologiques en Île-de-France")</f>
      </c>
      <c r="D49" s="8"/>
      <c r="E49" s="8"/>
      <c r="F49" s="18"/>
      <c r="G49" s="151" t="inlineStr">
        <is>
          <t/>
        </is>
      </c>
      <c r="H49" s="8"/>
      <c r="I49" s="8"/>
      <c r="J49" s="18"/>
      <c r="K49" s="31"/>
      <c r="L49" s="31"/>
      <c r="M49" s="124"/>
      <c r="N49" s="8"/>
      <c r="O49" s="18"/>
      <c r="P49" s="124"/>
      <c r="Q49" s="8"/>
      <c r="R49" s="8"/>
      <c r="S49" s="8"/>
      <c r="T49" s="18"/>
      <c r="U49" s="36"/>
      <c r="V49" s="36"/>
      <c r="W49" s="36"/>
      <c r="X49" s="36"/>
      <c r="Y49" s="36"/>
      <c r="Z49" s="36"/>
      <c r="AA49" s="36"/>
      <c r="AB49" s="36"/>
    </row>
    <row customHeight="1" ht="15.75" r="50">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row>
    <row customHeight="1" ht="15.75" r="5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row>
    <row customHeight="1" ht="15.75" r="52">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row>
    <row customHeight="1" ht="15.75" r="5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row>
    <row customHeight="1" ht="15.75" r="54">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row>
    <row customHeight="1" ht="15.75" r="5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row>
    <row customHeight="1" ht="15.75" r="56">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row>
    <row customHeight="1" ht="15.75" r="57">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row>
    <row customHeight="1" ht="15.75" r="58">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row>
    <row customHeight="1" ht="15.75" r="59">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row>
    <row customHeight="1" ht="15.75" r="60">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row>
    <row customHeight="1" ht="15.75" r="6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row>
    <row customHeight="1" ht="15.75" r="62">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row>
    <row customHeight="1" ht="15.75" r="6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row>
    <row customHeight="1" ht="15.75" r="64">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row>
    <row customHeight="1" ht="15.75" r="6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row>
    <row customHeight="1" ht="15.75" r="66">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row>
    <row customHeight="1" ht="15.75" r="67">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customHeight="1" ht="15.75" r="68">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row>
    <row customHeight="1" ht="15.75" r="69">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row>
    <row customHeight="1" ht="15.75" r="70">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row>
    <row customHeight="1" ht="15.75" r="7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row>
    <row customHeight="1" ht="15.75" r="72">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row>
    <row customHeight="1" ht="15.75" r="7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row>
    <row customHeight="1" ht="15.75" r="74">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row>
    <row customHeight="1" ht="15.75" r="7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row>
    <row customHeight="1" ht="15.75" r="76">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row>
    <row customHeight="1" ht="15.75" r="77">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row>
    <row customHeight="1" ht="15.75" r="78">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row>
    <row customHeight="1" ht="15.75" r="79">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row>
    <row customHeight="1" ht="15.75" r="80">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row>
    <row customHeight="1" ht="15.75" r="8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row>
    <row customHeight="1" ht="15.75" r="8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row>
    <row customHeight="1" ht="15.75" r="8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row>
    <row customHeight="1" ht="15.75" r="84">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row>
    <row customHeight="1" ht="15.75" r="8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row>
    <row customHeight="1" ht="15.75" r="86">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row>
    <row customHeight="1" ht="15.75" r="87">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row>
    <row customHeight="1" ht="15.75" r="88">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row>
    <row customHeight="1" ht="15.75" r="89">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row>
    <row customHeight="1" ht="15.75" r="90">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row>
    <row customHeight="1" ht="15.75" r="9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row>
    <row customHeight="1" ht="15.75" r="92">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row>
    <row customHeight="1" ht="15.75" r="9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row>
    <row customHeight="1" ht="15.75" r="94">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row>
    <row customHeight="1" ht="15.75" r="9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row>
    <row customHeight="1" ht="15.75" r="96">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row>
    <row customHeight="1" ht="15.75" r="97">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row>
    <row customHeight="1" ht="15.75" r="98">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row>
    <row customHeight="1" ht="15.75" r="99">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row>
    <row customHeight="1" ht="15.75" r="100">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row>
    <row customHeight="1" ht="15.75" r="10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row>
    <row customHeight="1" ht="15.75" r="102">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row>
    <row customHeight="1" ht="15.75" r="1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row>
    <row customHeight="1" ht="15.75" r="104">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row>
    <row customHeight="1" ht="15.75" r="10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row>
    <row customHeight="1" ht="15.75" r="106">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row>
    <row customHeight="1" ht="15.75" r="107">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row>
    <row customHeight="1" ht="15.75" r="108">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row>
    <row customHeight="1" ht="15.75" r="109">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row>
    <row customHeight="1" ht="15.75" r="110">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row>
    <row customHeight="1" ht="15.75" r="11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row>
    <row customHeight="1" ht="15.75" r="112">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row>
    <row customHeight="1" ht="15.75" r="11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row>
    <row customHeight="1" ht="15.75" r="114">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row>
    <row customHeight="1" ht="15.75" r="11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row>
    <row customHeight="1" ht="15.75" r="116">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row>
    <row customHeight="1" ht="15.75" r="117">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row>
    <row customHeight="1" ht="15.75" r="118">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row>
    <row customHeight="1" ht="15.75" r="119">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row>
    <row customHeight="1" ht="15.75" r="120">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row>
    <row customHeight="1" ht="15.75" r="12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row>
    <row customHeight="1" ht="15.75" r="122">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row>
    <row customHeight="1" ht="15.75" r="12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row>
    <row customHeight="1" ht="15.75" r="124">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row>
    <row customHeight="1" ht="15.75" r="1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row>
    <row customHeight="1" ht="15.75" r="126">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row>
    <row customHeight="1" ht="15.75" r="127">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row>
    <row customHeight="1" ht="15.75" r="128">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row>
    <row customHeight="1" ht="15.75" r="129">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row>
    <row customHeight="1" ht="15.75" r="130">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row>
    <row customHeight="1" ht="15.75" r="13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row>
    <row customHeight="1" ht="15.75" r="13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row>
    <row customHeight="1" ht="15.75" r="13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row>
    <row customHeight="1" ht="15.75" r="134">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row>
    <row customHeight="1" ht="15.75" r="13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row>
    <row customHeight="1" ht="15.75" r="136">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row>
    <row customHeight="1" ht="15.75" r="137">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row>
    <row customHeight="1" ht="15.75" r="138">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row>
    <row customHeight="1" ht="15.75" r="139">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row>
    <row customHeight="1" ht="15.75" r="140">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row>
    <row customHeight="1" ht="15.75" r="14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row>
    <row customHeight="1" ht="15.75" r="142">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row>
    <row customHeight="1" ht="15.75" r="14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row>
    <row customHeight="1" ht="15.75" r="144">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row>
    <row customHeight="1" ht="15.75" r="14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row>
    <row customHeight="1" ht="15.75" r="146">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row>
    <row customHeight="1" ht="15.75" r="147">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row>
    <row customHeight="1" ht="15.75" r="148">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row>
    <row customHeight="1" ht="15.75" r="149">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row>
    <row customHeight="1" ht="15.75" r="150">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row>
    <row customHeight="1" ht="15.75" r="15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row>
    <row customHeight="1" ht="15.75" r="152">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row>
    <row customHeight="1" ht="15.75" r="15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row>
    <row customHeight="1" ht="15.75" r="154">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row>
    <row customHeight="1" ht="15.75" r="15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row>
    <row customHeight="1" ht="15.75" r="156">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row>
    <row customHeight="1" ht="15.75" r="157">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row>
    <row customHeight="1" ht="15.75" r="158">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row>
    <row customHeight="1" ht="15.75" r="159">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row>
    <row customHeight="1" ht="15.75" r="160">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row>
    <row customHeight="1" ht="15.75" r="16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row>
    <row customHeight="1" ht="15.75" r="162">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row>
    <row customHeight="1" ht="15.75" r="16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row>
    <row customHeight="1" ht="15.75" r="164">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row>
    <row customHeight="1" ht="15.75" r="16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row>
    <row customHeight="1" ht="15.75" r="166">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row>
    <row customHeight="1" ht="15.75" r="167">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row>
    <row customHeight="1" ht="15.75" r="168">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row>
    <row customHeight="1" ht="15.75" r="169">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row>
    <row customHeight="1" ht="15.75" r="170">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row>
    <row customHeight="1" ht="15.75" r="17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row>
    <row customHeight="1" ht="15.75" r="172">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row>
    <row customHeight="1" ht="15.75" r="17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row>
    <row customHeight="1" ht="15.75" r="174">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row>
    <row customHeight="1" ht="15.75" r="17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row>
    <row customHeight="1" ht="15.75" r="176">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row>
    <row customHeight="1" ht="15.75" r="177">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row>
    <row customHeight="1" ht="15.75" r="178">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row>
    <row customHeight="1" ht="15.75" r="179">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row>
    <row customHeight="1" ht="15.75" r="180">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row>
    <row customHeight="1" ht="15.75" r="18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row>
    <row customHeight="1" ht="15.75" r="182">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row>
    <row customHeight="1" ht="15.75" r="18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row>
    <row customHeight="1" ht="15.75" r="184">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row>
    <row customHeight="1" ht="15.75" r="18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row>
    <row customHeight="1" ht="15.75" r="186">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row>
    <row customHeight="1" ht="15.75" r="187">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row>
    <row customHeight="1" ht="15.75" r="188">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row>
    <row customHeight="1" ht="15.75" r="189">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row>
    <row customHeight="1" ht="15.75" r="190">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row>
    <row customHeight="1" ht="15.75" r="19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row>
    <row customHeight="1" ht="15.75" r="192">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row>
    <row customHeight="1" ht="15.75" r="19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row>
    <row customHeight="1" ht="15.75" r="194">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row>
    <row customHeight="1" ht="15.75" r="19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row>
    <row customHeight="1" ht="15.75" r="196">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row>
    <row customHeight="1" ht="15.75" r="197">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row>
    <row customHeight="1" ht="15.75" r="198">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row>
    <row customHeight="1" ht="15.75" r="199">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row>
    <row customHeight="1" ht="15.75" r="200">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row>
    <row customHeight="1" ht="15.75" r="20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row>
    <row customHeight="1" ht="15.75" r="202">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row>
    <row customHeight="1" ht="15.75" r="2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row>
    <row customHeight="1" ht="15.75" r="204">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row>
    <row customHeight="1" ht="15.75" r="205">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row>
    <row customHeight="1" ht="15.75" r="206">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row>
    <row customHeight="1" ht="15.75" r="207">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row>
    <row customHeight="1" ht="15.75" r="208">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row>
    <row customHeight="1" ht="15.75" r="209">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row>
    <row customHeight="1" ht="15.75" r="210">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row>
    <row customHeight="1" ht="15.75" r="21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row>
    <row customHeight="1" ht="15.75" r="212">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row>
    <row customHeight="1" ht="15.75" r="21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row>
    <row customHeight="1" ht="15.75" r="214">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row>
    <row customHeight="1" ht="15.75" r="215">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row>
    <row customHeight="1" ht="15.75" r="216">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row>
    <row customHeight="1" ht="15.75" r="217">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row>
    <row customHeight="1" ht="15.75" r="218">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row>
    <row customHeight="1" ht="15.75" r="219">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row>
    <row customHeight="1" ht="15.75" r="220">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row>
    <row customHeight="1" ht="15.75" r="22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row>
    <row customHeight="1" ht="15.75" r="222">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row>
    <row customHeight="1" ht="15.75" r="22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row>
    <row customHeight="1" ht="15.75" r="224">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row>
    <row customHeight="1" ht="15.75" r="225">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row>
    <row customHeight="1" ht="15.75" r="226">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row>
    <row customHeight="1" ht="15.75" r="227">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row>
    <row customHeight="1" ht="15.75" r="228">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row>
    <row customHeight="1" ht="15.75" r="229">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row>
    <row customHeight="1" ht="15.75" r="230">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row>
    <row customHeight="1" ht="15.75" r="23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row>
    <row customHeight="1" ht="15.75" r="232">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row>
    <row customHeight="1" ht="15.75" r="23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row>
    <row customHeight="1" ht="15.75" r="234">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row>
    <row customHeight="1" ht="15.75" r="235">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row>
    <row customHeight="1" ht="15.75" r="236">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row>
    <row customHeight="1" ht="15.75" r="237">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row>
    <row customHeight="1" ht="15.75" r="238">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row>
    <row customHeight="1" ht="15.75" r="239">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row>
    <row customHeight="1" ht="15.75" r="240">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row>
    <row customHeight="1" ht="15.75" r="24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row>
    <row customHeight="1" ht="15.75" r="242">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row>
    <row customHeight="1" ht="15.75" r="24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row>
    <row customHeight="1" ht="15.75" r="244">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row>
    <row customHeight="1" ht="15.75" r="245">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row>
    <row customHeight="1" ht="15.75" r="246">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row>
    <row customHeight="1" ht="15.75" r="247">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row>
    <row customHeight="1" ht="15.75" r="248">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row>
    <row customHeight="1" ht="15.75" r="249">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row>
  </sheetData>
  <mergeCells count="48">
    <mergeCell ref="L44:T46"/>
    <mergeCell ref="A49:B49"/>
    <mergeCell ref="B45:H46"/>
    <mergeCell ref="K47:L47"/>
    <mergeCell ref="C1:I3"/>
    <mergeCell ref="M1:S3"/>
    <mergeCell ref="I6:J11"/>
    <mergeCell ref="N6:O7"/>
    <mergeCell ref="P9:T14"/>
    <mergeCell ref="N10:O10"/>
    <mergeCell ref="N11:O14"/>
    <mergeCell ref="M6:M7"/>
    <mergeCell ref="L11:L14"/>
    <mergeCell ref="M11:M14"/>
    <mergeCell ref="I13:J29"/>
    <mergeCell ref="L16:O27"/>
    <mergeCell ref="M29:O42"/>
    <mergeCell ref="I31:J46"/>
    <mergeCell ref="B23:E35"/>
    <mergeCell ref="B36:E36"/>
    <mergeCell ref="P16:T27"/>
    <mergeCell ref="C8:H11"/>
    <mergeCell ref="C12:H15"/>
    <mergeCell ref="C16:H20"/>
    <mergeCell ref="B21:F21"/>
    <mergeCell ref="C22:H22"/>
    <mergeCell ref="F23:H23"/>
    <mergeCell ref="F24:H35"/>
    <mergeCell ref="C47:J47"/>
    <mergeCell ref="C48:J48"/>
    <mergeCell ref="C49:J49"/>
    <mergeCell ref="M47:T47"/>
    <mergeCell ref="M48:T48"/>
    <mergeCell ref="M49:T49"/>
    <mergeCell ref="P29:T29"/>
    <mergeCell ref="P30:T30"/>
    <mergeCell ref="P31:T31"/>
    <mergeCell ref="P32:T32"/>
    <mergeCell ref="P33:T33"/>
    <mergeCell ref="P34:T34"/>
    <mergeCell ref="P35:T35"/>
    <mergeCell ref="P36:T36"/>
    <mergeCell ref="P37:T37"/>
    <mergeCell ref="P38:T38"/>
    <mergeCell ref="P39:T39"/>
    <mergeCell ref="P40:T40"/>
    <mergeCell ref="P41:T41"/>
    <mergeCell ref="P42:T42"/>
  </mergeCells>
  <conditionalFormatting sqref="Q6">
    <cfRule type="containsBlanks" dxfId="4" priority="1">
      <formula>LEN(TRIM(Q6))=0</formula>
    </cfRule>
  </conditionalFormatting>
  <conditionalFormatting sqref="R6">
    <cfRule type="containsBlanks" dxfId="5" priority="2">
      <formula>LEN(TRIM(R6))=0</formula>
    </cfRule>
  </conditionalFormatting>
  <conditionalFormatting sqref="T6">
    <cfRule type="containsBlanks" dxfId="7" priority="3">
      <formula>LEN(TRIM(T6))=0</formula>
    </cfRule>
  </conditionalFormatting>
  <conditionalFormatting sqref="P6">
    <cfRule type="containsBlanks" dxfId="8" priority="4">
      <formula>LEN(TRIM(P6))=0</formula>
    </cfRule>
  </conditionalFormatting>
  <conditionalFormatting sqref="C38:H40 C42:H44">
    <cfRule type="notContainsBlanks" dxfId="9" priority="5">
      <formula>LEN(TRIM(C38))&gt;0</formula>
    </cfRule>
  </conditionalFormatting>
  <conditionalFormatting sqref="P7">
    <cfRule type="expression" dxfId="10" priority="6">
      <formula>ISBLANK(P6)</formula>
    </cfRule>
  </conditionalFormatting>
  <conditionalFormatting sqref="Q7">
    <cfRule type="expression" dxfId="11" priority="7">
      <formula>ISBLANK(Q6)</formula>
    </cfRule>
  </conditionalFormatting>
  <conditionalFormatting sqref="R7">
    <cfRule type="expression" dxfId="11" priority="8">
      <formula>ISBLANK(R6)</formula>
    </cfRule>
  </conditionalFormatting>
  <conditionalFormatting sqref="S7">
    <cfRule type="expression" dxfId="11" priority="9">
      <formula>ISBLANK(S6)</formula>
    </cfRule>
  </conditionalFormatting>
  <conditionalFormatting sqref="T7">
    <cfRule type="expression" dxfId="11" priority="10">
      <formula>ISBLANK(T6)</formula>
    </cfRule>
  </conditionalFormatting>
  <conditionalFormatting sqref="S6">
    <cfRule type="containsBlanks" dxfId="6" priority="11">
      <formula>LEN(TRIM(S6))=0</formula>
    </cfRule>
  </conditionalFormatting>
  <hyperlinks>
    <hyperlink ref="S29" r:id="rId1h"/>
    <hyperlink ref="G47" r:id="rId2h"/>
    <hyperlink ref="G48" r:id="rId3h"/>
    <hyperlink ref="G49" r:id="rId4h"/>
  </hyperlinks>
  <printOptions/>
  <pageMargins bottom="0.07874015748031496" footer="0.0" header="0.0" left="0.07874015748031496" right="0.07874015748031496" top="0.07874015748031496"/>
  <pageSetup paperSize="9" orientation="portrait"/>
  <drawing r:id="rId5"/>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2025-09-26T08:21:36Z</dcterms:created>
  <dc:creator>DAVIAUD Claire</dc:creator>
</cp:coreProperties>
</file>